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ikyo\Desktop\横浜原稿\"/>
    </mc:Choice>
  </mc:AlternateContent>
  <bookViews>
    <workbookView xWindow="0" yWindow="0" windowWidth="23040" windowHeight="9372" firstSheet="17" activeTab="21"/>
  </bookViews>
  <sheets>
    <sheet name="表1" sheetId="1" r:id="rId1"/>
    <sheet name="表2" sheetId="2" r:id="rId2"/>
    <sheet name="表3" sheetId="15" r:id="rId3"/>
    <sheet name="表４" sheetId="6" r:id="rId4"/>
    <sheet name="表5" sheetId="3" r:id="rId5"/>
    <sheet name="表6" sheetId="7" r:id="rId6"/>
    <sheet name="表7" sheetId="9" r:id="rId7"/>
    <sheet name="表8" sheetId="8" r:id="rId8"/>
    <sheet name="表9" sheetId="10" r:id="rId9"/>
    <sheet name="表10" sheetId="16" r:id="rId10"/>
    <sheet name="表11" sheetId="17" r:id="rId11"/>
    <sheet name="表12" sheetId="18" r:id="rId12"/>
    <sheet name="表13" sheetId="19" r:id="rId13"/>
    <sheet name="表14" sheetId="21" r:id="rId14"/>
    <sheet name="表15" sheetId="20" r:id="rId15"/>
    <sheet name="表16" sheetId="83" r:id="rId16"/>
    <sheet name="表17" sheetId="11" r:id="rId17"/>
    <sheet name="表18" sheetId="12" r:id="rId18"/>
    <sheet name="表19" sheetId="13" r:id="rId19"/>
    <sheet name="表20" sheetId="14" r:id="rId20"/>
    <sheet name="表21" sheetId="23" r:id="rId21"/>
    <sheet name="表22★" sheetId="24" r:id="rId22"/>
    <sheet name="表23" sheetId="25" r:id="rId23"/>
    <sheet name="表24★" sheetId="75" r:id="rId24"/>
    <sheet name="表25" sheetId="26" r:id="rId25"/>
    <sheet name="表26★" sheetId="27" r:id="rId26"/>
    <sheet name="表27★" sheetId="28" r:id="rId27"/>
    <sheet name="表28" sheetId="29" r:id="rId28"/>
    <sheet name="表２９★" sheetId="30" r:id="rId29"/>
    <sheet name="表30" sheetId="56" r:id="rId30"/>
    <sheet name="表31" sheetId="31" r:id="rId31"/>
    <sheet name="表32" sheetId="32" r:id="rId32"/>
    <sheet name="表33" sheetId="73" r:id="rId33"/>
    <sheet name="表34" sheetId="33" r:id="rId34"/>
    <sheet name="表35" sheetId="82" r:id="rId35"/>
    <sheet name="表36" sheetId="38" r:id="rId36"/>
    <sheet name="表37" sheetId="36" r:id="rId37"/>
    <sheet name="表38" sheetId="37" r:id="rId38"/>
    <sheet name="表39" sheetId="39" r:id="rId39"/>
    <sheet name="表40" sheetId="40" r:id="rId40"/>
    <sheet name="表41" sheetId="41" r:id="rId41"/>
    <sheet name="表42" sheetId="43" r:id="rId42"/>
    <sheet name="　表43" sheetId="47" r:id="rId43"/>
    <sheet name="表44" sheetId="44" r:id="rId44"/>
    <sheet name="表45" sheetId="51" r:id="rId45"/>
    <sheet name="表46" sheetId="52" r:id="rId46"/>
    <sheet name="表47" sheetId="53" r:id="rId47"/>
    <sheet name="表48" sheetId="54" r:id="rId48"/>
    <sheet name="表49" sheetId="55" r:id="rId49"/>
    <sheet name="表50" sheetId="74" r:id="rId50"/>
    <sheet name="表51" sheetId="60" r:id="rId51"/>
    <sheet name="表52" sheetId="62" r:id="rId52"/>
    <sheet name="表53" sheetId="63" r:id="rId53"/>
    <sheet name="表54★★" sheetId="64" r:id="rId54"/>
    <sheet name="表55" sheetId="65" r:id="rId55"/>
    <sheet name="表56" sheetId="66" r:id="rId56"/>
    <sheet name="表57" sheetId="67" r:id="rId57"/>
    <sheet name="表58" sheetId="70" r:id="rId58"/>
    <sheet name="表59" sheetId="71" r:id="rId59"/>
    <sheet name="表60" sheetId="72" r:id="rId60"/>
    <sheet name="表61" sheetId="77" r:id="rId61"/>
    <sheet name="表62" sheetId="78" r:id="rId62"/>
    <sheet name="表63" sheetId="81" r:id="rId63"/>
    <sheet name="表64" sheetId="79" r:id="rId64"/>
    <sheet name="表65★" sheetId="80" r:id="rId65"/>
  </sheets>
  <externalReferences>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__G3" localSheetId="9">#REF!</definedName>
    <definedName name="__G3" localSheetId="10">#REF!</definedName>
    <definedName name="__G3" localSheetId="11">#REF!</definedName>
    <definedName name="__G3" localSheetId="12">#REF!</definedName>
    <definedName name="__G3" localSheetId="13">#REF!</definedName>
    <definedName name="__G3" localSheetId="14">#REF!</definedName>
    <definedName name="__G3" localSheetId="20">#REF!</definedName>
    <definedName name="__G3" localSheetId="21">#REF!</definedName>
    <definedName name="__G3" localSheetId="22">#REF!</definedName>
    <definedName name="__G3" localSheetId="23">#REF!</definedName>
    <definedName name="__G3" localSheetId="24">#REF!</definedName>
    <definedName name="__G3" localSheetId="25">#REF!</definedName>
    <definedName name="__G3" localSheetId="28">#REF!</definedName>
    <definedName name="__G3" localSheetId="2">#REF!</definedName>
    <definedName name="__G3" localSheetId="29">#REF!</definedName>
    <definedName name="__G3" localSheetId="30">#REF!</definedName>
    <definedName name="__G3" localSheetId="31">#REF!</definedName>
    <definedName name="__G3" localSheetId="32">#REF!</definedName>
    <definedName name="__G3" localSheetId="33">#REF!</definedName>
    <definedName name="__G3" localSheetId="34">#REF!</definedName>
    <definedName name="__G3" localSheetId="36">#REF!</definedName>
    <definedName name="__G3" localSheetId="43">#REF!</definedName>
    <definedName name="__G3" localSheetId="44">#REF!</definedName>
    <definedName name="__G3" localSheetId="45">#REF!</definedName>
    <definedName name="__G3" localSheetId="4">#REF!</definedName>
    <definedName name="__G3" localSheetId="49">#REF!</definedName>
    <definedName name="__G3" localSheetId="50">#REF!</definedName>
    <definedName name="__G3" localSheetId="57">#REF!</definedName>
    <definedName name="__G3" localSheetId="58">#REF!</definedName>
    <definedName name="__G3" localSheetId="59">#REF!</definedName>
    <definedName name="__G3" localSheetId="61">#REF!</definedName>
    <definedName name="__G3" localSheetId="62">#REF!</definedName>
    <definedName name="__G3" localSheetId="8">#REF!</definedName>
    <definedName name="__G3">#REF!</definedName>
    <definedName name="_1_20080805速報時点データ_列部門・外生部門" localSheetId="9">#REF!</definedName>
    <definedName name="_1_20080805速報時点データ_列部門・外生部門" localSheetId="10">#REF!</definedName>
    <definedName name="_1_20080805速報時点データ_列部門・外生部門" localSheetId="11">#REF!</definedName>
    <definedName name="_1_20080805速報時点データ_列部門・外生部門" localSheetId="12">#REF!</definedName>
    <definedName name="_1_20080805速報時点データ_列部門・外生部門" localSheetId="13">#REF!</definedName>
    <definedName name="_1_20080805速報時点データ_列部門・外生部門" localSheetId="14">#REF!</definedName>
    <definedName name="_1_20080805速報時点データ_列部門・外生部門" localSheetId="20">#REF!</definedName>
    <definedName name="_1_20080805速報時点データ_列部門・外生部門" localSheetId="21">#REF!</definedName>
    <definedName name="_1_20080805速報時点データ_列部門・外生部門" localSheetId="22">#REF!</definedName>
    <definedName name="_1_20080805速報時点データ_列部門・外生部門" localSheetId="23">#REF!</definedName>
    <definedName name="_1_20080805速報時点データ_列部門・外生部門" localSheetId="24">#REF!</definedName>
    <definedName name="_1_20080805速報時点データ_列部門・外生部門" localSheetId="25">#REF!</definedName>
    <definedName name="_1_20080805速報時点データ_列部門・外生部門" localSheetId="28">#REF!</definedName>
    <definedName name="_1_20080805速報時点データ_列部門・外生部門" localSheetId="2">#REF!</definedName>
    <definedName name="_1_20080805速報時点データ_列部門・外生部門" localSheetId="29">#REF!</definedName>
    <definedName name="_1_20080805速報時点データ_列部門・外生部門" localSheetId="30">#REF!</definedName>
    <definedName name="_1_20080805速報時点データ_列部門・外生部門" localSheetId="31">#REF!</definedName>
    <definedName name="_1_20080805速報時点データ_列部門・外生部門" localSheetId="32">#REF!</definedName>
    <definedName name="_1_20080805速報時点データ_列部門・外生部門" localSheetId="33">#REF!</definedName>
    <definedName name="_1_20080805速報時点データ_列部門・外生部門" localSheetId="34">#REF!</definedName>
    <definedName name="_1_20080805速報時点データ_列部門・外生部門" localSheetId="36">#REF!</definedName>
    <definedName name="_1_20080805速報時点データ_列部門・外生部門" localSheetId="43">#REF!</definedName>
    <definedName name="_1_20080805速報時点データ_列部門・外生部門" localSheetId="44">#REF!</definedName>
    <definedName name="_1_20080805速報時点データ_列部門・外生部門" localSheetId="45">#REF!</definedName>
    <definedName name="_1_20080805速報時点データ_列部門・外生部門" localSheetId="4">#REF!</definedName>
    <definedName name="_1_20080805速報時点データ_列部門・外生部門" localSheetId="49">#REF!</definedName>
    <definedName name="_1_20080805速報時点データ_列部門・外生部門" localSheetId="50">#REF!</definedName>
    <definedName name="_1_20080805速報時点データ_列部門・外生部門" localSheetId="57">#REF!</definedName>
    <definedName name="_1_20080805速報時点データ_列部門・外生部門" localSheetId="58">#REF!</definedName>
    <definedName name="_1_20080805速報時点データ_列部門・外生部門" localSheetId="59">#REF!</definedName>
    <definedName name="_1_20080805速報時点データ_列部門・外生部門" localSheetId="61">#REF!</definedName>
    <definedName name="_1_20080805速報時点データ_列部門・外生部門" localSheetId="62">#REF!</definedName>
    <definedName name="_1_20080805速報時点データ_列部門・外生部門" localSheetId="8">#REF!</definedName>
    <definedName name="_1_20080805速報時点データ_列部門・外生部門">#REF!</definedName>
    <definedName name="_2_20080805速報時点データ_列部門・内生部門" localSheetId="9">#REF!</definedName>
    <definedName name="_2_20080805速報時点データ_列部門・内生部門" localSheetId="10">#REF!</definedName>
    <definedName name="_2_20080805速報時点データ_列部門・内生部門" localSheetId="11">#REF!</definedName>
    <definedName name="_2_20080805速報時点データ_列部門・内生部門" localSheetId="12">#REF!</definedName>
    <definedName name="_2_20080805速報時点データ_列部門・内生部門" localSheetId="13">#REF!</definedName>
    <definedName name="_2_20080805速報時点データ_列部門・内生部門" localSheetId="14">#REF!</definedName>
    <definedName name="_2_20080805速報時点データ_列部門・内生部門" localSheetId="20">#REF!</definedName>
    <definedName name="_2_20080805速報時点データ_列部門・内生部門" localSheetId="21">#REF!</definedName>
    <definedName name="_2_20080805速報時点データ_列部門・内生部門" localSheetId="22">#REF!</definedName>
    <definedName name="_2_20080805速報時点データ_列部門・内生部門" localSheetId="23">#REF!</definedName>
    <definedName name="_2_20080805速報時点データ_列部門・内生部門" localSheetId="24">#REF!</definedName>
    <definedName name="_2_20080805速報時点データ_列部門・内生部門" localSheetId="25">#REF!</definedName>
    <definedName name="_2_20080805速報時点データ_列部門・内生部門" localSheetId="28">#REF!</definedName>
    <definedName name="_2_20080805速報時点データ_列部門・内生部門" localSheetId="2">#REF!</definedName>
    <definedName name="_2_20080805速報時点データ_列部門・内生部門" localSheetId="29">#REF!</definedName>
    <definedName name="_2_20080805速報時点データ_列部門・内生部門" localSheetId="30">#REF!</definedName>
    <definedName name="_2_20080805速報時点データ_列部門・内生部門" localSheetId="31">#REF!</definedName>
    <definedName name="_2_20080805速報時点データ_列部門・内生部門" localSheetId="32">#REF!</definedName>
    <definedName name="_2_20080805速報時点データ_列部門・内生部門" localSheetId="33">#REF!</definedName>
    <definedName name="_2_20080805速報時点データ_列部門・内生部門" localSheetId="34">#REF!</definedName>
    <definedName name="_2_20080805速報時点データ_列部門・内生部門" localSheetId="36">#REF!</definedName>
    <definedName name="_2_20080805速報時点データ_列部門・内生部門" localSheetId="43">#REF!</definedName>
    <definedName name="_2_20080805速報時点データ_列部門・内生部門" localSheetId="44">#REF!</definedName>
    <definedName name="_2_20080805速報時点データ_列部門・内生部門" localSheetId="45">#REF!</definedName>
    <definedName name="_2_20080805速報時点データ_列部門・内生部門" localSheetId="4">#REF!</definedName>
    <definedName name="_2_20080805速報時点データ_列部門・内生部門" localSheetId="49">#REF!</definedName>
    <definedName name="_2_20080805速報時点データ_列部門・内生部門" localSheetId="50">#REF!</definedName>
    <definedName name="_2_20080805速報時点データ_列部門・内生部門" localSheetId="57">#REF!</definedName>
    <definedName name="_2_20080805速報時点データ_列部門・内生部門" localSheetId="58">#REF!</definedName>
    <definedName name="_2_20080805速報時点データ_列部門・内生部門" localSheetId="59">#REF!</definedName>
    <definedName name="_2_20080805速報時点データ_列部門・内生部門" localSheetId="61">#REF!</definedName>
    <definedName name="_2_20080805速報時点データ_列部門・内生部門" localSheetId="62">#REF!</definedName>
    <definedName name="_2_20080805速報時点データ_列部門・内生部門" localSheetId="8">#REF!</definedName>
    <definedName name="_2_20080805速報時点データ_列部門・内生部門">#REF!</definedName>
    <definedName name="_Fill" localSheetId="9" hidden="1">[1]SV概念!#REF!</definedName>
    <definedName name="_Fill" localSheetId="10" hidden="1">[1]SV概念!#REF!</definedName>
    <definedName name="_Fill" localSheetId="11" hidden="1">[1]SV概念!#REF!</definedName>
    <definedName name="_Fill" localSheetId="12" hidden="1">[1]SV概念!#REF!</definedName>
    <definedName name="_Fill" localSheetId="13" hidden="1">[1]SV概念!#REF!</definedName>
    <definedName name="_Fill" localSheetId="14" hidden="1">[1]SV概念!#REF!</definedName>
    <definedName name="_Fill" localSheetId="20" hidden="1">[1]SV概念!#REF!</definedName>
    <definedName name="_Fill" localSheetId="21" hidden="1">[1]SV概念!#REF!</definedName>
    <definedName name="_Fill" localSheetId="22" hidden="1">[1]SV概念!#REF!</definedName>
    <definedName name="_Fill" localSheetId="23" hidden="1">[1]SV概念!#REF!</definedName>
    <definedName name="_Fill" localSheetId="24" hidden="1">[1]SV概念!#REF!</definedName>
    <definedName name="_Fill" localSheetId="25" hidden="1">[1]SV概念!#REF!</definedName>
    <definedName name="_Fill" localSheetId="28" hidden="1">[1]SV概念!#REF!</definedName>
    <definedName name="_Fill" localSheetId="2" hidden="1">[1]SV概念!#REF!</definedName>
    <definedName name="_Fill" localSheetId="29" hidden="1">[1]SV概念!#REF!</definedName>
    <definedName name="_Fill" localSheetId="30" hidden="1">[1]SV概念!#REF!</definedName>
    <definedName name="_Fill" localSheetId="31" hidden="1">[1]SV概念!#REF!</definedName>
    <definedName name="_Fill" localSheetId="32" hidden="1">[1]SV概念!#REF!</definedName>
    <definedName name="_Fill" localSheetId="33" hidden="1">[1]SV概念!#REF!</definedName>
    <definedName name="_Fill" localSheetId="34" hidden="1">[1]SV概念!#REF!</definedName>
    <definedName name="_Fill" localSheetId="36" hidden="1">[1]SV概念!#REF!</definedName>
    <definedName name="_Fill" localSheetId="43" hidden="1">[1]SV概念!#REF!</definedName>
    <definedName name="_Fill" localSheetId="44" hidden="1">[1]SV概念!#REF!</definedName>
    <definedName name="_Fill" localSheetId="45" hidden="1">[1]SV概念!#REF!</definedName>
    <definedName name="_Fill" localSheetId="4" hidden="1">[1]SV概念!#REF!</definedName>
    <definedName name="_Fill" localSheetId="49" hidden="1">[1]SV概念!#REF!</definedName>
    <definedName name="_Fill" localSheetId="50" hidden="1">[1]SV概念!#REF!</definedName>
    <definedName name="_Fill" localSheetId="57" hidden="1">[1]SV概念!#REF!</definedName>
    <definedName name="_Fill" localSheetId="58" hidden="1">[1]SV概念!#REF!</definedName>
    <definedName name="_Fill" localSheetId="59" hidden="1">[1]SV概念!#REF!</definedName>
    <definedName name="_Fill" localSheetId="61" hidden="1">[1]SV概念!#REF!</definedName>
    <definedName name="_Fill" localSheetId="62" hidden="1">[1]SV概念!#REF!</definedName>
    <definedName name="_Fill" localSheetId="8" hidden="1">[1]SV概念!#REF!</definedName>
    <definedName name="_Fill" hidden="1">[1]SV概念!#REF!</definedName>
    <definedName name="_G1" localSheetId="9">#REF!</definedName>
    <definedName name="_G1" localSheetId="10">#REF!</definedName>
    <definedName name="_G1" localSheetId="11">#REF!</definedName>
    <definedName name="_G1" localSheetId="12">#REF!</definedName>
    <definedName name="_G1" localSheetId="13">#REF!</definedName>
    <definedName name="_G1" localSheetId="14">#REF!</definedName>
    <definedName name="_G1" localSheetId="20">#REF!</definedName>
    <definedName name="_G1" localSheetId="21">#REF!</definedName>
    <definedName name="_G1" localSheetId="22">#REF!</definedName>
    <definedName name="_G1" localSheetId="23">#REF!</definedName>
    <definedName name="_G1" localSheetId="24">#REF!</definedName>
    <definedName name="_G1" localSheetId="25">#REF!</definedName>
    <definedName name="_G1" localSheetId="28">#REF!</definedName>
    <definedName name="_G1" localSheetId="2">#REF!</definedName>
    <definedName name="_G1" localSheetId="29">#REF!</definedName>
    <definedName name="_G1" localSheetId="30">#REF!</definedName>
    <definedName name="_G1" localSheetId="31">#REF!</definedName>
    <definedName name="_G1" localSheetId="32">#REF!</definedName>
    <definedName name="_G1" localSheetId="33">#REF!</definedName>
    <definedName name="_G1" localSheetId="34">#REF!</definedName>
    <definedName name="_G1" localSheetId="36">#REF!</definedName>
    <definedName name="_G1" localSheetId="43">#REF!</definedName>
    <definedName name="_G1" localSheetId="44">#REF!</definedName>
    <definedName name="_G1" localSheetId="45">#REF!</definedName>
    <definedName name="_G1" localSheetId="4">#REF!</definedName>
    <definedName name="_G1" localSheetId="49">#REF!</definedName>
    <definedName name="_G1" localSheetId="50">#REF!</definedName>
    <definedName name="_G1" localSheetId="57">#REF!</definedName>
    <definedName name="_G1" localSheetId="58">#REF!</definedName>
    <definedName name="_G1" localSheetId="59">#REF!</definedName>
    <definedName name="_G1" localSheetId="61">#REF!</definedName>
    <definedName name="_G1" localSheetId="62">#REF!</definedName>
    <definedName name="_G1" localSheetId="8">#REF!</definedName>
    <definedName name="_G1">#REF!</definedName>
    <definedName name="_G2" localSheetId="9">#REF!</definedName>
    <definedName name="_G2" localSheetId="10">#REF!</definedName>
    <definedName name="_G2" localSheetId="11">#REF!</definedName>
    <definedName name="_G2" localSheetId="12">#REF!</definedName>
    <definedName name="_G2" localSheetId="13">#REF!</definedName>
    <definedName name="_G2" localSheetId="14">#REF!</definedName>
    <definedName name="_G2" localSheetId="20">#REF!</definedName>
    <definedName name="_G2" localSheetId="21">#REF!</definedName>
    <definedName name="_G2" localSheetId="22">#REF!</definedName>
    <definedName name="_G2" localSheetId="23">#REF!</definedName>
    <definedName name="_G2" localSheetId="24">#REF!</definedName>
    <definedName name="_G2" localSheetId="25">#REF!</definedName>
    <definedName name="_G2" localSheetId="28">#REF!</definedName>
    <definedName name="_G2" localSheetId="2">#REF!</definedName>
    <definedName name="_G2" localSheetId="29">#REF!</definedName>
    <definedName name="_G2" localSheetId="30">#REF!</definedName>
    <definedName name="_G2" localSheetId="31">#REF!</definedName>
    <definedName name="_G2" localSheetId="32">#REF!</definedName>
    <definedName name="_G2" localSheetId="33">#REF!</definedName>
    <definedName name="_G2" localSheetId="34">#REF!</definedName>
    <definedName name="_G2" localSheetId="36">#REF!</definedName>
    <definedName name="_G2" localSheetId="43">#REF!</definedName>
    <definedName name="_G2" localSheetId="44">#REF!</definedName>
    <definedName name="_G2" localSheetId="45">#REF!</definedName>
    <definedName name="_G2" localSheetId="4">#REF!</definedName>
    <definedName name="_G2" localSheetId="49">#REF!</definedName>
    <definedName name="_G2" localSheetId="50">#REF!</definedName>
    <definedName name="_G2" localSheetId="57">#REF!</definedName>
    <definedName name="_G2" localSheetId="58">#REF!</definedName>
    <definedName name="_G2" localSheetId="59">#REF!</definedName>
    <definedName name="_G2" localSheetId="61">#REF!</definedName>
    <definedName name="_G2" localSheetId="62">#REF!</definedName>
    <definedName name="_G2" localSheetId="8">#REF!</definedName>
    <definedName name="_G2">#REF!</definedName>
    <definedName name="_NEW1" localSheetId="9">#REF!</definedName>
    <definedName name="_NEW1" localSheetId="10">#REF!</definedName>
    <definedName name="_NEW1" localSheetId="11">#REF!</definedName>
    <definedName name="_NEW1" localSheetId="12">#REF!</definedName>
    <definedName name="_NEW1" localSheetId="13">#REF!</definedName>
    <definedName name="_NEW1" localSheetId="14">#REF!</definedName>
    <definedName name="_NEW1" localSheetId="20">#REF!</definedName>
    <definedName name="_NEW1" localSheetId="21">#REF!</definedName>
    <definedName name="_NEW1" localSheetId="22">#REF!</definedName>
    <definedName name="_NEW1" localSheetId="23">#REF!</definedName>
    <definedName name="_NEW1" localSheetId="24">#REF!</definedName>
    <definedName name="_NEW1" localSheetId="25">#REF!</definedName>
    <definedName name="_NEW1" localSheetId="28">#REF!</definedName>
    <definedName name="_NEW1" localSheetId="2">#REF!</definedName>
    <definedName name="_NEW1" localSheetId="29">#REF!</definedName>
    <definedName name="_NEW1" localSheetId="30">#REF!</definedName>
    <definedName name="_NEW1" localSheetId="31">#REF!</definedName>
    <definedName name="_NEW1" localSheetId="32">#REF!</definedName>
    <definedName name="_NEW1" localSheetId="33">#REF!</definedName>
    <definedName name="_NEW1" localSheetId="34">#REF!</definedName>
    <definedName name="_NEW1" localSheetId="36">#REF!</definedName>
    <definedName name="_NEW1" localSheetId="43">#REF!</definedName>
    <definedName name="_NEW1" localSheetId="44">#REF!</definedName>
    <definedName name="_NEW1" localSheetId="45">#REF!</definedName>
    <definedName name="_NEW1" localSheetId="4">#REF!</definedName>
    <definedName name="_NEW1" localSheetId="49">#REF!</definedName>
    <definedName name="_NEW1" localSheetId="50">#REF!</definedName>
    <definedName name="_NEW1" localSheetId="57">#REF!</definedName>
    <definedName name="_NEW1" localSheetId="58">#REF!</definedName>
    <definedName name="_NEW1" localSheetId="59">#REF!</definedName>
    <definedName name="_NEW1" localSheetId="61">#REF!</definedName>
    <definedName name="_NEW1" localSheetId="62">#REF!</definedName>
    <definedName name="_NEW1" localSheetId="8">#REF!</definedName>
    <definedName name="_NEW1">#REF!</definedName>
    <definedName name="_Order1" hidden="1">255</definedName>
    <definedName name="_Order2" hidden="1">255</definedName>
    <definedName name="_Regression_Int" localSheetId="43" hidden="1">1</definedName>
    <definedName name="\i" localSheetId="42">#REF!</definedName>
    <definedName name="\i" localSheetId="9">#REF!</definedName>
    <definedName name="\i" localSheetId="10">#REF!</definedName>
    <definedName name="\i" localSheetId="11">#REF!</definedName>
    <definedName name="\i" localSheetId="12">#REF!</definedName>
    <definedName name="\i" localSheetId="13">#REF!</definedName>
    <definedName name="\i" localSheetId="14">#REF!</definedName>
    <definedName name="\i" localSheetId="20">#REF!</definedName>
    <definedName name="\i" localSheetId="21">#REF!</definedName>
    <definedName name="\i" localSheetId="22">#REF!</definedName>
    <definedName name="\i" localSheetId="23">#REF!</definedName>
    <definedName name="\i" localSheetId="24">#REF!</definedName>
    <definedName name="\i" localSheetId="25">#REF!</definedName>
    <definedName name="\i" localSheetId="28">#REF!</definedName>
    <definedName name="\i" localSheetId="2">#REF!</definedName>
    <definedName name="\i" localSheetId="29">#REF!</definedName>
    <definedName name="\i" localSheetId="30">#REF!</definedName>
    <definedName name="\i" localSheetId="31">#REF!</definedName>
    <definedName name="\i" localSheetId="32">#REF!</definedName>
    <definedName name="\i" localSheetId="33">#REF!</definedName>
    <definedName name="\i" localSheetId="34">#REF!</definedName>
    <definedName name="\i" localSheetId="35">#REF!</definedName>
    <definedName name="\i" localSheetId="36">#REF!</definedName>
    <definedName name="\i" localSheetId="43">#REF!</definedName>
    <definedName name="\i" localSheetId="44">#REF!</definedName>
    <definedName name="\i" localSheetId="45">#REF!</definedName>
    <definedName name="\i" localSheetId="4">#REF!</definedName>
    <definedName name="\i" localSheetId="49">#REF!</definedName>
    <definedName name="\i" localSheetId="50">#REF!</definedName>
    <definedName name="\i" localSheetId="53">#REF!</definedName>
    <definedName name="\i" localSheetId="62">#REF!</definedName>
    <definedName name="\i" localSheetId="8">#REF!</definedName>
    <definedName name="\i">#REF!</definedName>
    <definedName name="\r" localSheetId="42">#REF!</definedName>
    <definedName name="\r" localSheetId="9">#REF!</definedName>
    <definedName name="\r" localSheetId="10">#REF!</definedName>
    <definedName name="\r" localSheetId="11">#REF!</definedName>
    <definedName name="\r" localSheetId="12">#REF!</definedName>
    <definedName name="\r" localSheetId="13">#REF!</definedName>
    <definedName name="\r" localSheetId="14">#REF!</definedName>
    <definedName name="\r" localSheetId="20">#REF!</definedName>
    <definedName name="\r" localSheetId="21">#REF!</definedName>
    <definedName name="\r" localSheetId="22">#REF!</definedName>
    <definedName name="\r" localSheetId="23">#REF!</definedName>
    <definedName name="\r" localSheetId="24">#REF!</definedName>
    <definedName name="\r" localSheetId="25">#REF!</definedName>
    <definedName name="\r" localSheetId="28">#REF!</definedName>
    <definedName name="\r" localSheetId="2">#REF!</definedName>
    <definedName name="\r" localSheetId="29">#REF!</definedName>
    <definedName name="\r" localSheetId="30">#REF!</definedName>
    <definedName name="\r" localSheetId="31">#REF!</definedName>
    <definedName name="\r" localSheetId="32">#REF!</definedName>
    <definedName name="\r" localSheetId="33">#REF!</definedName>
    <definedName name="\r" localSheetId="34">#REF!</definedName>
    <definedName name="\r" localSheetId="35">#REF!</definedName>
    <definedName name="\r" localSheetId="36">#REF!</definedName>
    <definedName name="\r" localSheetId="43">#REF!</definedName>
    <definedName name="\r" localSheetId="44">#REF!</definedName>
    <definedName name="\r" localSheetId="45">#REF!</definedName>
    <definedName name="\r" localSheetId="4">#REF!</definedName>
    <definedName name="\r" localSheetId="49">#REF!</definedName>
    <definedName name="\r" localSheetId="50">#REF!</definedName>
    <definedName name="\r" localSheetId="53">#REF!</definedName>
    <definedName name="\r" localSheetId="62">#REF!</definedName>
    <definedName name="\r" localSheetId="8">#REF!</definedName>
    <definedName name="\r">#REF!</definedName>
    <definedName name="①購入額計" localSheetId="9">#REF!</definedName>
    <definedName name="①購入額計" localSheetId="10">#REF!</definedName>
    <definedName name="①購入額計" localSheetId="11">#REF!</definedName>
    <definedName name="①購入額計" localSheetId="12">#REF!</definedName>
    <definedName name="①購入額計" localSheetId="13">#REF!</definedName>
    <definedName name="①購入額計" localSheetId="14">#REF!</definedName>
    <definedName name="①購入額計" localSheetId="20">#REF!</definedName>
    <definedName name="①購入額計" localSheetId="21">#REF!</definedName>
    <definedName name="①購入額計" localSheetId="22">#REF!</definedName>
    <definedName name="①購入額計" localSheetId="23">#REF!</definedName>
    <definedName name="①購入額計" localSheetId="24">#REF!</definedName>
    <definedName name="①購入額計" localSheetId="25">#REF!</definedName>
    <definedName name="①購入額計" localSheetId="28">#REF!</definedName>
    <definedName name="①購入額計" localSheetId="2">#REF!</definedName>
    <definedName name="①購入額計" localSheetId="29">#REF!</definedName>
    <definedName name="①購入額計" localSheetId="30">#REF!</definedName>
    <definedName name="①購入額計" localSheetId="31">#REF!</definedName>
    <definedName name="①購入額計" localSheetId="32">#REF!</definedName>
    <definedName name="①購入額計" localSheetId="33">#REF!</definedName>
    <definedName name="①購入額計" localSheetId="34">#REF!</definedName>
    <definedName name="①購入額計" localSheetId="36">#REF!</definedName>
    <definedName name="①購入額計" localSheetId="43">#REF!</definedName>
    <definedName name="①購入額計" localSheetId="44">#REF!</definedName>
    <definedName name="①購入額計" localSheetId="45">#REF!</definedName>
    <definedName name="①購入額計" localSheetId="4">#REF!</definedName>
    <definedName name="①購入額計" localSheetId="49">#REF!</definedName>
    <definedName name="①購入額計" localSheetId="50">#REF!</definedName>
    <definedName name="①購入額計" localSheetId="57">#REF!</definedName>
    <definedName name="①購入額計" localSheetId="58">#REF!</definedName>
    <definedName name="①購入額計" localSheetId="59">#REF!</definedName>
    <definedName name="①購入額計" localSheetId="61">#REF!</definedName>
    <definedName name="①購入額計" localSheetId="62">#REF!</definedName>
    <definedName name="①購入額計" localSheetId="8">#REF!</definedName>
    <definedName name="①購入額計">#REF!</definedName>
    <definedName name="①購入金額" localSheetId="9">#REF!</definedName>
    <definedName name="①購入金額" localSheetId="10">#REF!</definedName>
    <definedName name="①購入金額" localSheetId="11">#REF!</definedName>
    <definedName name="①購入金額" localSheetId="12">#REF!</definedName>
    <definedName name="①購入金額" localSheetId="13">#REF!</definedName>
    <definedName name="①購入金額" localSheetId="14">#REF!</definedName>
    <definedName name="①購入金額" localSheetId="20">#REF!</definedName>
    <definedName name="①購入金額" localSheetId="21">#REF!</definedName>
    <definedName name="①購入金額" localSheetId="22">#REF!</definedName>
    <definedName name="①購入金額" localSheetId="23">#REF!</definedName>
    <definedName name="①購入金額" localSheetId="24">#REF!</definedName>
    <definedName name="①購入金額" localSheetId="25">#REF!</definedName>
    <definedName name="①購入金額" localSheetId="28">#REF!</definedName>
    <definedName name="①購入金額" localSheetId="2">#REF!</definedName>
    <definedName name="①購入金額" localSheetId="29">#REF!</definedName>
    <definedName name="①購入金額" localSheetId="30">#REF!</definedName>
    <definedName name="①購入金額" localSheetId="31">#REF!</definedName>
    <definedName name="①購入金額" localSheetId="32">#REF!</definedName>
    <definedName name="①購入金額" localSheetId="33">#REF!</definedName>
    <definedName name="①購入金額" localSheetId="34">#REF!</definedName>
    <definedName name="①購入金額" localSheetId="36">#REF!</definedName>
    <definedName name="①購入金額" localSheetId="43">#REF!</definedName>
    <definedName name="①購入金額" localSheetId="44">#REF!</definedName>
    <definedName name="①購入金額" localSheetId="45">#REF!</definedName>
    <definedName name="①購入金額" localSheetId="4">#REF!</definedName>
    <definedName name="①購入金額" localSheetId="49">#REF!</definedName>
    <definedName name="①購入金額" localSheetId="50">#REF!</definedName>
    <definedName name="①購入金額" localSheetId="57">#REF!</definedName>
    <definedName name="①購入金額" localSheetId="58">#REF!</definedName>
    <definedName name="①購入金額" localSheetId="59">#REF!</definedName>
    <definedName name="①購入金額" localSheetId="61">#REF!</definedName>
    <definedName name="①購入金額" localSheetId="62">#REF!</definedName>
    <definedName name="①購入金額" localSheetId="8">#REF!</definedName>
    <definedName name="①購入金額">#REF!</definedName>
    <definedName name="②購入者数" localSheetId="9">#REF!</definedName>
    <definedName name="②購入者数" localSheetId="10">#REF!</definedName>
    <definedName name="②購入者数" localSheetId="11">#REF!</definedName>
    <definedName name="②購入者数" localSheetId="12">#REF!</definedName>
    <definedName name="②購入者数" localSheetId="13">#REF!</definedName>
    <definedName name="②購入者数" localSheetId="14">#REF!</definedName>
    <definedName name="②購入者数" localSheetId="20">#REF!</definedName>
    <definedName name="②購入者数" localSheetId="21">#REF!</definedName>
    <definedName name="②購入者数" localSheetId="22">#REF!</definedName>
    <definedName name="②購入者数" localSheetId="23">#REF!</definedName>
    <definedName name="②購入者数" localSheetId="24">#REF!</definedName>
    <definedName name="②購入者数" localSheetId="25">#REF!</definedName>
    <definedName name="②購入者数" localSheetId="28">#REF!</definedName>
    <definedName name="②購入者数" localSheetId="2">#REF!</definedName>
    <definedName name="②購入者数" localSheetId="29">#REF!</definedName>
    <definedName name="②購入者数" localSheetId="30">#REF!</definedName>
    <definedName name="②購入者数" localSheetId="31">#REF!</definedName>
    <definedName name="②購入者数" localSheetId="32">#REF!</definedName>
    <definedName name="②購入者数" localSheetId="33">#REF!</definedName>
    <definedName name="②購入者数" localSheetId="34">#REF!</definedName>
    <definedName name="②購入者数" localSheetId="36">#REF!</definedName>
    <definedName name="②購入者数" localSheetId="43">#REF!</definedName>
    <definedName name="②購入者数" localSheetId="44">#REF!</definedName>
    <definedName name="②購入者数" localSheetId="45">#REF!</definedName>
    <definedName name="②購入者数" localSheetId="4">#REF!</definedName>
    <definedName name="②購入者数" localSheetId="49">#REF!</definedName>
    <definedName name="②購入者数" localSheetId="50">#REF!</definedName>
    <definedName name="②購入者数" localSheetId="57">#REF!</definedName>
    <definedName name="②購入者数" localSheetId="58">#REF!</definedName>
    <definedName name="②購入者数" localSheetId="59">#REF!</definedName>
    <definedName name="②購入者数" localSheetId="61">#REF!</definedName>
    <definedName name="②購入者数" localSheetId="62">#REF!</definedName>
    <definedName name="②購入者数" localSheetId="8">#REF!</definedName>
    <definedName name="②購入者数">#REF!</definedName>
    <definedName name="③購入者単価" localSheetId="9">#REF!</definedName>
    <definedName name="③購入者単価" localSheetId="10">#REF!</definedName>
    <definedName name="③購入者単価" localSheetId="11">#REF!</definedName>
    <definedName name="③購入者単価" localSheetId="12">#REF!</definedName>
    <definedName name="③購入者単価" localSheetId="13">#REF!</definedName>
    <definedName name="③購入者単価" localSheetId="14">#REF!</definedName>
    <definedName name="③購入者単価" localSheetId="20">#REF!</definedName>
    <definedName name="③購入者単価" localSheetId="21">#REF!</definedName>
    <definedName name="③購入者単価" localSheetId="22">#REF!</definedName>
    <definedName name="③購入者単価" localSheetId="23">#REF!</definedName>
    <definedName name="③購入者単価" localSheetId="24">#REF!</definedName>
    <definedName name="③購入者単価" localSheetId="25">#REF!</definedName>
    <definedName name="③購入者単価" localSheetId="28">#REF!</definedName>
    <definedName name="③購入者単価" localSheetId="2">#REF!</definedName>
    <definedName name="③購入者単価" localSheetId="29">#REF!</definedName>
    <definedName name="③購入者単価" localSheetId="30">#REF!</definedName>
    <definedName name="③購入者単価" localSheetId="31">#REF!</definedName>
    <definedName name="③購入者単価" localSheetId="32">#REF!</definedName>
    <definedName name="③購入者単価" localSheetId="33">#REF!</definedName>
    <definedName name="③購入者単価" localSheetId="34">#REF!</definedName>
    <definedName name="③購入者単価" localSheetId="36">#REF!</definedName>
    <definedName name="③購入者単価" localSheetId="43">#REF!</definedName>
    <definedName name="③購入者単価" localSheetId="44">#REF!</definedName>
    <definedName name="③購入者単価" localSheetId="45">#REF!</definedName>
    <definedName name="③購入者単価" localSheetId="4">#REF!</definedName>
    <definedName name="③購入者単価" localSheetId="49">#REF!</definedName>
    <definedName name="③購入者単価" localSheetId="50">#REF!</definedName>
    <definedName name="③購入者単価" localSheetId="57">#REF!</definedName>
    <definedName name="③購入者単価" localSheetId="58">#REF!</definedName>
    <definedName name="③購入者単価" localSheetId="59">#REF!</definedName>
    <definedName name="③購入者単価" localSheetId="61">#REF!</definedName>
    <definedName name="③購入者単価" localSheetId="62">#REF!</definedName>
    <definedName name="③購入者単価" localSheetId="8">#REF!</definedName>
    <definedName name="③購入者単価">#REF!</definedName>
    <definedName name="③購入者平均単価" localSheetId="9">#REF!</definedName>
    <definedName name="③購入者平均単価" localSheetId="10">#REF!</definedName>
    <definedName name="③購入者平均単価" localSheetId="11">#REF!</definedName>
    <definedName name="③購入者平均単価" localSheetId="12">#REF!</definedName>
    <definedName name="③購入者平均単価" localSheetId="13">#REF!</definedName>
    <definedName name="③購入者平均単価" localSheetId="14">#REF!</definedName>
    <definedName name="③購入者平均単価" localSheetId="20">#REF!</definedName>
    <definedName name="③購入者平均単価" localSheetId="21">#REF!</definedName>
    <definedName name="③購入者平均単価" localSheetId="22">#REF!</definedName>
    <definedName name="③購入者平均単価" localSheetId="23">#REF!</definedName>
    <definedName name="③購入者平均単価" localSheetId="24">#REF!</definedName>
    <definedName name="③購入者平均単価" localSheetId="25">#REF!</definedName>
    <definedName name="③購入者平均単価" localSheetId="28">#REF!</definedName>
    <definedName name="③購入者平均単価" localSheetId="2">#REF!</definedName>
    <definedName name="③購入者平均単価" localSheetId="29">#REF!</definedName>
    <definedName name="③購入者平均単価" localSheetId="30">#REF!</definedName>
    <definedName name="③購入者平均単価" localSheetId="31">#REF!</definedName>
    <definedName name="③購入者平均単価" localSheetId="32">#REF!</definedName>
    <definedName name="③購入者平均単価" localSheetId="33">#REF!</definedName>
    <definedName name="③購入者平均単価" localSheetId="34">#REF!</definedName>
    <definedName name="③購入者平均単価" localSheetId="36">#REF!</definedName>
    <definedName name="③購入者平均単価" localSheetId="43">#REF!</definedName>
    <definedName name="③購入者平均単価" localSheetId="44">#REF!</definedName>
    <definedName name="③購入者平均単価" localSheetId="45">#REF!</definedName>
    <definedName name="③購入者平均単価" localSheetId="4">#REF!</definedName>
    <definedName name="③購入者平均単価" localSheetId="49">#REF!</definedName>
    <definedName name="③購入者平均単価" localSheetId="50">#REF!</definedName>
    <definedName name="③購入者平均単価" localSheetId="57">#REF!</definedName>
    <definedName name="③購入者平均単価" localSheetId="58">#REF!</definedName>
    <definedName name="③購入者平均単価" localSheetId="59">#REF!</definedName>
    <definedName name="③購入者平均単価" localSheetId="61">#REF!</definedName>
    <definedName name="③購入者平均単価" localSheetId="62">#REF!</definedName>
    <definedName name="③購入者平均単価" localSheetId="8">#REF!</definedName>
    <definedName name="③購入者平均単価">#REF!</definedName>
    <definedName name="④金額NA" localSheetId="9">#REF!</definedName>
    <definedName name="④金額NA" localSheetId="10">#REF!</definedName>
    <definedName name="④金額NA" localSheetId="11">#REF!</definedName>
    <definedName name="④金額NA" localSheetId="12">#REF!</definedName>
    <definedName name="④金額NA" localSheetId="13">#REF!</definedName>
    <definedName name="④金額NA" localSheetId="14">#REF!</definedName>
    <definedName name="④金額NA" localSheetId="20">#REF!</definedName>
    <definedName name="④金額NA" localSheetId="21">#REF!</definedName>
    <definedName name="④金額NA" localSheetId="22">#REF!</definedName>
    <definedName name="④金額NA" localSheetId="23">#REF!</definedName>
    <definedName name="④金額NA" localSheetId="24">#REF!</definedName>
    <definedName name="④金額NA" localSheetId="25">#REF!</definedName>
    <definedName name="④金額NA" localSheetId="28">#REF!</definedName>
    <definedName name="④金額NA" localSheetId="2">#REF!</definedName>
    <definedName name="④金額NA" localSheetId="29">#REF!</definedName>
    <definedName name="④金額NA" localSheetId="30">#REF!</definedName>
    <definedName name="④金額NA" localSheetId="31">#REF!</definedName>
    <definedName name="④金額NA" localSheetId="32">#REF!</definedName>
    <definedName name="④金額NA" localSheetId="33">#REF!</definedName>
    <definedName name="④金額NA" localSheetId="34">#REF!</definedName>
    <definedName name="④金額NA" localSheetId="36">#REF!</definedName>
    <definedName name="④金額NA" localSheetId="43">#REF!</definedName>
    <definedName name="④金額NA" localSheetId="44">#REF!</definedName>
    <definedName name="④金額NA" localSheetId="45">#REF!</definedName>
    <definedName name="④金額NA" localSheetId="4">#REF!</definedName>
    <definedName name="④金額NA" localSheetId="49">#REF!</definedName>
    <definedName name="④金額NA" localSheetId="50">#REF!</definedName>
    <definedName name="④金額NA" localSheetId="57">#REF!</definedName>
    <definedName name="④金額NA" localSheetId="58">#REF!</definedName>
    <definedName name="④金額NA" localSheetId="59">#REF!</definedName>
    <definedName name="④金額NA" localSheetId="61">#REF!</definedName>
    <definedName name="④金額NA" localSheetId="62">#REF!</definedName>
    <definedName name="④金額NA" localSheetId="8">#REF!</definedName>
    <definedName name="④金額NA">#REF!</definedName>
    <definedName name="④購入金額NA" localSheetId="9">#REF!</definedName>
    <definedName name="④購入金額NA" localSheetId="10">#REF!</definedName>
    <definedName name="④購入金額NA" localSheetId="11">#REF!</definedName>
    <definedName name="④購入金額NA" localSheetId="12">#REF!</definedName>
    <definedName name="④購入金額NA" localSheetId="13">#REF!</definedName>
    <definedName name="④購入金額NA" localSheetId="14">#REF!</definedName>
    <definedName name="④購入金額NA" localSheetId="20">#REF!</definedName>
    <definedName name="④購入金額NA" localSheetId="21">#REF!</definedName>
    <definedName name="④購入金額NA" localSheetId="22">#REF!</definedName>
    <definedName name="④購入金額NA" localSheetId="23">#REF!</definedName>
    <definedName name="④購入金額NA" localSheetId="24">#REF!</definedName>
    <definedName name="④購入金額NA" localSheetId="25">#REF!</definedName>
    <definedName name="④購入金額NA" localSheetId="28">#REF!</definedName>
    <definedName name="④購入金額NA" localSheetId="2">#REF!</definedName>
    <definedName name="④購入金額NA" localSheetId="29">#REF!</definedName>
    <definedName name="④購入金額NA" localSheetId="30">#REF!</definedName>
    <definedName name="④購入金額NA" localSheetId="31">#REF!</definedName>
    <definedName name="④購入金額NA" localSheetId="32">#REF!</definedName>
    <definedName name="④購入金額NA" localSheetId="33">#REF!</definedName>
    <definedName name="④購入金額NA" localSheetId="34">#REF!</definedName>
    <definedName name="④購入金額NA" localSheetId="36">#REF!</definedName>
    <definedName name="④購入金額NA" localSheetId="43">#REF!</definedName>
    <definedName name="④購入金額NA" localSheetId="44">#REF!</definedName>
    <definedName name="④購入金額NA" localSheetId="45">#REF!</definedName>
    <definedName name="④購入金額NA" localSheetId="4">#REF!</definedName>
    <definedName name="④購入金額NA" localSheetId="49">#REF!</definedName>
    <definedName name="④購入金額NA" localSheetId="50">#REF!</definedName>
    <definedName name="④購入金額NA" localSheetId="57">#REF!</definedName>
    <definedName name="④購入金額NA" localSheetId="58">#REF!</definedName>
    <definedName name="④購入金額NA" localSheetId="59">#REF!</definedName>
    <definedName name="④購入金額NA" localSheetId="61">#REF!</definedName>
    <definedName name="④購入金額NA" localSheetId="62">#REF!</definedName>
    <definedName name="④購入金額NA" localSheetId="8">#REF!</definedName>
    <definedName name="④購入金額NA">#REF!</definedName>
    <definedName name="⑤不明" localSheetId="9">#REF!</definedName>
    <definedName name="⑤不明" localSheetId="10">#REF!</definedName>
    <definedName name="⑤不明" localSheetId="11">#REF!</definedName>
    <definedName name="⑤不明" localSheetId="12">#REF!</definedName>
    <definedName name="⑤不明" localSheetId="13">#REF!</definedName>
    <definedName name="⑤不明" localSheetId="14">#REF!</definedName>
    <definedName name="⑤不明" localSheetId="20">#REF!</definedName>
    <definedName name="⑤不明" localSheetId="21">#REF!</definedName>
    <definedName name="⑤不明" localSheetId="22">#REF!</definedName>
    <definedName name="⑤不明" localSheetId="23">#REF!</definedName>
    <definedName name="⑤不明" localSheetId="24">#REF!</definedName>
    <definedName name="⑤不明" localSheetId="25">#REF!</definedName>
    <definedName name="⑤不明" localSheetId="28">#REF!</definedName>
    <definedName name="⑤不明" localSheetId="2">#REF!</definedName>
    <definedName name="⑤不明" localSheetId="29">#REF!</definedName>
    <definedName name="⑤不明" localSheetId="30">#REF!</definedName>
    <definedName name="⑤不明" localSheetId="31">#REF!</definedName>
    <definedName name="⑤不明" localSheetId="32">#REF!</definedName>
    <definedName name="⑤不明" localSheetId="33">#REF!</definedName>
    <definedName name="⑤不明" localSheetId="34">#REF!</definedName>
    <definedName name="⑤不明" localSheetId="36">#REF!</definedName>
    <definedName name="⑤不明" localSheetId="43">#REF!</definedName>
    <definedName name="⑤不明" localSheetId="44">#REF!</definedName>
    <definedName name="⑤不明" localSheetId="45">#REF!</definedName>
    <definedName name="⑤不明" localSheetId="4">#REF!</definedName>
    <definedName name="⑤不明" localSheetId="49">#REF!</definedName>
    <definedName name="⑤不明" localSheetId="50">#REF!</definedName>
    <definedName name="⑤不明" localSheetId="57">#REF!</definedName>
    <definedName name="⑤不明" localSheetId="58">#REF!</definedName>
    <definedName name="⑤不明" localSheetId="59">#REF!</definedName>
    <definedName name="⑤不明" localSheetId="61">#REF!</definedName>
    <definedName name="⑤不明" localSheetId="62">#REF!</definedName>
    <definedName name="⑤不明" localSheetId="8">#REF!</definedName>
    <definedName name="⑤不明">#REF!</definedName>
    <definedName name="⑥購入率" localSheetId="9">#REF!</definedName>
    <definedName name="⑥購入率" localSheetId="10">#REF!</definedName>
    <definedName name="⑥購入率" localSheetId="11">#REF!</definedName>
    <definedName name="⑥購入率" localSheetId="12">#REF!</definedName>
    <definedName name="⑥購入率" localSheetId="13">#REF!</definedName>
    <definedName name="⑥購入率" localSheetId="14">#REF!</definedName>
    <definedName name="⑥購入率" localSheetId="20">#REF!</definedName>
    <definedName name="⑥購入率" localSheetId="21">#REF!</definedName>
    <definedName name="⑥購入率" localSheetId="22">#REF!</definedName>
    <definedName name="⑥購入率" localSheetId="23">#REF!</definedName>
    <definedName name="⑥購入率" localSheetId="24">#REF!</definedName>
    <definedName name="⑥購入率" localSheetId="25">#REF!</definedName>
    <definedName name="⑥購入率" localSheetId="28">#REF!</definedName>
    <definedName name="⑥購入率" localSheetId="2">#REF!</definedName>
    <definedName name="⑥購入率" localSheetId="29">#REF!</definedName>
    <definedName name="⑥購入率" localSheetId="30">#REF!</definedName>
    <definedName name="⑥購入率" localSheetId="31">#REF!</definedName>
    <definedName name="⑥購入率" localSheetId="32">#REF!</definedName>
    <definedName name="⑥購入率" localSheetId="33">#REF!</definedName>
    <definedName name="⑥購入率" localSheetId="34">#REF!</definedName>
    <definedName name="⑥購入率" localSheetId="36">#REF!</definedName>
    <definedName name="⑥購入率" localSheetId="43">#REF!</definedName>
    <definedName name="⑥購入率" localSheetId="44">#REF!</definedName>
    <definedName name="⑥購入率" localSheetId="45">#REF!</definedName>
    <definedName name="⑥購入率" localSheetId="4">#REF!</definedName>
    <definedName name="⑥購入率" localSheetId="49">#REF!</definedName>
    <definedName name="⑥購入率" localSheetId="50">#REF!</definedName>
    <definedName name="⑥購入率" localSheetId="57">#REF!</definedName>
    <definedName name="⑥購入率" localSheetId="58">#REF!</definedName>
    <definedName name="⑥購入率" localSheetId="59">#REF!</definedName>
    <definedName name="⑥購入率" localSheetId="61">#REF!</definedName>
    <definedName name="⑥購入率" localSheetId="62">#REF!</definedName>
    <definedName name="⑥購入率" localSheetId="8">#REF!</definedName>
    <definedName name="⑥購入率">#REF!</definedName>
    <definedName name="⑦全体単価" localSheetId="9">#REF!</definedName>
    <definedName name="⑦全体単価" localSheetId="10">#REF!</definedName>
    <definedName name="⑦全体単価" localSheetId="11">#REF!</definedName>
    <definedName name="⑦全体単価" localSheetId="12">#REF!</definedName>
    <definedName name="⑦全体単価" localSheetId="13">#REF!</definedName>
    <definedName name="⑦全体単価" localSheetId="14">#REF!</definedName>
    <definedName name="⑦全体単価" localSheetId="20">#REF!</definedName>
    <definedName name="⑦全体単価" localSheetId="21">#REF!</definedName>
    <definedName name="⑦全体単価" localSheetId="22">#REF!</definedName>
    <definedName name="⑦全体単価" localSheetId="23">#REF!</definedName>
    <definedName name="⑦全体単価" localSheetId="24">#REF!</definedName>
    <definedName name="⑦全体単価" localSheetId="25">#REF!</definedName>
    <definedName name="⑦全体単価" localSheetId="28">#REF!</definedName>
    <definedName name="⑦全体単価" localSheetId="2">#REF!</definedName>
    <definedName name="⑦全体単価" localSheetId="29">#REF!</definedName>
    <definedName name="⑦全体単価" localSheetId="30">#REF!</definedName>
    <definedName name="⑦全体単価" localSheetId="31">#REF!</definedName>
    <definedName name="⑦全体単価" localSheetId="32">#REF!</definedName>
    <definedName name="⑦全体単価" localSheetId="33">#REF!</definedName>
    <definedName name="⑦全体単価" localSheetId="34">#REF!</definedName>
    <definedName name="⑦全体単価" localSheetId="36">#REF!</definedName>
    <definedName name="⑦全体単価" localSheetId="43">#REF!</definedName>
    <definedName name="⑦全体単価" localSheetId="44">#REF!</definedName>
    <definedName name="⑦全体単価" localSheetId="45">#REF!</definedName>
    <definedName name="⑦全体単価" localSheetId="4">#REF!</definedName>
    <definedName name="⑦全体単価" localSheetId="49">#REF!</definedName>
    <definedName name="⑦全体単価" localSheetId="50">#REF!</definedName>
    <definedName name="⑦全体単価" localSheetId="57">#REF!</definedName>
    <definedName name="⑦全体単価" localSheetId="58">#REF!</definedName>
    <definedName name="⑦全体単価" localSheetId="59">#REF!</definedName>
    <definedName name="⑦全体単価" localSheetId="61">#REF!</definedName>
    <definedName name="⑦全体単価" localSheetId="62">#REF!</definedName>
    <definedName name="⑦全体単価" localSheetId="8">#REF!</definedName>
    <definedName name="⑦全体単価">#REF!</definedName>
    <definedName name="⑦平均単価" localSheetId="9">#REF!</definedName>
    <definedName name="⑦平均単価" localSheetId="10">#REF!</definedName>
    <definedName name="⑦平均単価" localSheetId="11">#REF!</definedName>
    <definedName name="⑦平均単価" localSheetId="12">#REF!</definedName>
    <definedName name="⑦平均単価" localSheetId="13">#REF!</definedName>
    <definedName name="⑦平均単価" localSheetId="14">#REF!</definedName>
    <definedName name="⑦平均単価" localSheetId="20">#REF!</definedName>
    <definedName name="⑦平均単価" localSheetId="21">#REF!</definedName>
    <definedName name="⑦平均単価" localSheetId="22">#REF!</definedName>
    <definedName name="⑦平均単価" localSheetId="23">#REF!</definedName>
    <definedName name="⑦平均単価" localSheetId="24">#REF!</definedName>
    <definedName name="⑦平均単価" localSheetId="25">#REF!</definedName>
    <definedName name="⑦平均単価" localSheetId="28">#REF!</definedName>
    <definedName name="⑦平均単価" localSheetId="2">#REF!</definedName>
    <definedName name="⑦平均単価" localSheetId="29">#REF!</definedName>
    <definedName name="⑦平均単価" localSheetId="30">#REF!</definedName>
    <definedName name="⑦平均単価" localSheetId="31">#REF!</definedName>
    <definedName name="⑦平均単価" localSheetId="32">#REF!</definedName>
    <definedName name="⑦平均単価" localSheetId="33">#REF!</definedName>
    <definedName name="⑦平均単価" localSheetId="34">#REF!</definedName>
    <definedName name="⑦平均単価" localSheetId="36">#REF!</definedName>
    <definedName name="⑦平均単価" localSheetId="43">#REF!</definedName>
    <definedName name="⑦平均単価" localSheetId="44">#REF!</definedName>
    <definedName name="⑦平均単価" localSheetId="45">#REF!</definedName>
    <definedName name="⑦平均単価" localSheetId="4">#REF!</definedName>
    <definedName name="⑦平均単価" localSheetId="49">#REF!</definedName>
    <definedName name="⑦平均単価" localSheetId="50">#REF!</definedName>
    <definedName name="⑦平均単価" localSheetId="57">#REF!</definedName>
    <definedName name="⑦平均単価" localSheetId="58">#REF!</definedName>
    <definedName name="⑦平均単価" localSheetId="59">#REF!</definedName>
    <definedName name="⑦平均単価" localSheetId="61">#REF!</definedName>
    <definedName name="⑦平均単価" localSheetId="62">#REF!</definedName>
    <definedName name="⑦平均単価" localSheetId="8">#REF!</definedName>
    <definedName name="⑦平均単価">#REF!</definedName>
    <definedName name="A_impresión_IM" localSheetId="42">#REF!</definedName>
    <definedName name="A_impresión_IM" localSheetId="9">#REF!</definedName>
    <definedName name="A_impresión_IM" localSheetId="10">#REF!</definedName>
    <definedName name="A_impresión_IM" localSheetId="11">#REF!</definedName>
    <definedName name="A_impresión_IM" localSheetId="12">#REF!</definedName>
    <definedName name="A_impresión_IM" localSheetId="13">#REF!</definedName>
    <definedName name="A_impresión_IM" localSheetId="14">#REF!</definedName>
    <definedName name="A_impresión_IM" localSheetId="20">#REF!</definedName>
    <definedName name="A_impresión_IM" localSheetId="21">#REF!</definedName>
    <definedName name="A_impresión_IM" localSheetId="22">#REF!</definedName>
    <definedName name="A_impresión_IM" localSheetId="23">#REF!</definedName>
    <definedName name="A_impresión_IM" localSheetId="24">#REF!</definedName>
    <definedName name="A_impresión_IM" localSheetId="25">#REF!</definedName>
    <definedName name="A_impresión_IM" localSheetId="28">#REF!</definedName>
    <definedName name="A_impresión_IM" localSheetId="2">#REF!</definedName>
    <definedName name="A_impresión_IM" localSheetId="29">#REF!</definedName>
    <definedName name="A_impresión_IM" localSheetId="30">#REF!</definedName>
    <definedName name="A_impresión_IM" localSheetId="31">#REF!</definedName>
    <definedName name="A_impresión_IM" localSheetId="32">#REF!</definedName>
    <definedName name="A_impresión_IM" localSheetId="33">#REF!</definedName>
    <definedName name="A_impresión_IM" localSheetId="34">#REF!</definedName>
    <definedName name="A_impresión_IM" localSheetId="35">#REF!</definedName>
    <definedName name="A_impresión_IM" localSheetId="36">#REF!</definedName>
    <definedName name="A_impresión_IM" localSheetId="43">表44!#REF!</definedName>
    <definedName name="A_impresión_IM" localSheetId="44">#REF!</definedName>
    <definedName name="A_impresión_IM" localSheetId="45">#REF!</definedName>
    <definedName name="A_impresión_IM" localSheetId="4">#REF!</definedName>
    <definedName name="A_impresión_IM" localSheetId="49">#REF!</definedName>
    <definedName name="A_impresión_IM" localSheetId="50">#REF!</definedName>
    <definedName name="A_impresión_IM" localSheetId="53">#REF!</definedName>
    <definedName name="A_impresión_IM" localSheetId="62">#REF!</definedName>
    <definedName name="A_impresión_IM" localSheetId="8">#REF!</definedName>
    <definedName name="A_impresión_IM">#REF!</definedName>
    <definedName name="aaa" localSheetId="42">#REF!</definedName>
    <definedName name="aaa" localSheetId="9">#REF!</definedName>
    <definedName name="aaa" localSheetId="10">#REF!</definedName>
    <definedName name="aaa" localSheetId="11">#REF!</definedName>
    <definedName name="aaa" localSheetId="12">#REF!</definedName>
    <definedName name="aaa" localSheetId="13">#REF!</definedName>
    <definedName name="aaa" localSheetId="14">#REF!</definedName>
    <definedName name="aaa" localSheetId="17">#REF!</definedName>
    <definedName name="aaa" localSheetId="20">#REF!</definedName>
    <definedName name="aaa" localSheetId="21">#REF!</definedName>
    <definedName name="aaa" localSheetId="22">#REF!</definedName>
    <definedName name="aaa" localSheetId="23">#REF!</definedName>
    <definedName name="aaa" localSheetId="24">#REF!</definedName>
    <definedName name="aaa" localSheetId="25">#REF!</definedName>
    <definedName name="aaa" localSheetId="28">#REF!</definedName>
    <definedName name="aaa" localSheetId="2">#REF!</definedName>
    <definedName name="aaa" localSheetId="29">#REF!</definedName>
    <definedName name="aaa" localSheetId="30">#REF!</definedName>
    <definedName name="aaa" localSheetId="31">#REF!</definedName>
    <definedName name="aaa" localSheetId="32">#REF!</definedName>
    <definedName name="aaa" localSheetId="33">#REF!</definedName>
    <definedName name="aaa" localSheetId="34">#REF!</definedName>
    <definedName name="aaa" localSheetId="36">#REF!</definedName>
    <definedName name="aaa" localSheetId="43">#REF!</definedName>
    <definedName name="aaa" localSheetId="44">#REF!</definedName>
    <definedName name="aaa" localSheetId="45">#REF!</definedName>
    <definedName name="aaa" localSheetId="4">#REF!</definedName>
    <definedName name="aaa" localSheetId="49">#REF!</definedName>
    <definedName name="aaa" localSheetId="50">#REF!</definedName>
    <definedName name="aaa" localSheetId="53">#REF!</definedName>
    <definedName name="aaa" localSheetId="57">#REF!</definedName>
    <definedName name="aaa" localSheetId="58">#REF!</definedName>
    <definedName name="aaa" localSheetId="59">#REF!</definedName>
    <definedName name="aaa" localSheetId="60">#REF!</definedName>
    <definedName name="aaa" localSheetId="61">#REF!</definedName>
    <definedName name="aaa" localSheetId="62">#REF!</definedName>
    <definedName name="aaa" localSheetId="7">#REF!</definedName>
    <definedName name="aaa" localSheetId="8">#REF!</definedName>
    <definedName name="aaa">#REF!</definedName>
    <definedName name="AACV" localSheetId="9">#REF!</definedName>
    <definedName name="AACV" localSheetId="10">#REF!</definedName>
    <definedName name="AACV" localSheetId="11">#REF!</definedName>
    <definedName name="AACV" localSheetId="12">#REF!</definedName>
    <definedName name="AACV" localSheetId="13">#REF!</definedName>
    <definedName name="AACV" localSheetId="14">#REF!</definedName>
    <definedName name="AACV" localSheetId="17">#REF!</definedName>
    <definedName name="AACV" localSheetId="20">#REF!</definedName>
    <definedName name="AACV" localSheetId="21">#REF!</definedName>
    <definedName name="AACV" localSheetId="22">#REF!</definedName>
    <definedName name="AACV" localSheetId="23">#REF!</definedName>
    <definedName name="AACV" localSheetId="24">#REF!</definedName>
    <definedName name="AACV" localSheetId="25">#REF!</definedName>
    <definedName name="AACV" localSheetId="28">#REF!</definedName>
    <definedName name="AACV" localSheetId="2">#REF!</definedName>
    <definedName name="AACV" localSheetId="29">#REF!</definedName>
    <definedName name="AACV" localSheetId="30">#REF!</definedName>
    <definedName name="AACV" localSheetId="31">#REF!</definedName>
    <definedName name="AACV" localSheetId="32">#REF!</definedName>
    <definedName name="AACV" localSheetId="33">#REF!</definedName>
    <definedName name="AACV" localSheetId="34">#REF!</definedName>
    <definedName name="AACV" localSheetId="36">#REF!</definedName>
    <definedName name="AACV" localSheetId="43">#REF!</definedName>
    <definedName name="AACV" localSheetId="44">#REF!</definedName>
    <definedName name="AACV" localSheetId="45">#REF!</definedName>
    <definedName name="AACV" localSheetId="4">#REF!</definedName>
    <definedName name="AACV" localSheetId="49">#REF!</definedName>
    <definedName name="AACV" localSheetId="50">#REF!</definedName>
    <definedName name="AACV" localSheetId="62">#REF!</definedName>
    <definedName name="AACV" localSheetId="8">#REF!</definedName>
    <definedName name="AACV">#REF!</definedName>
    <definedName name="aby" localSheetId="9">#REF!</definedName>
    <definedName name="aby" localSheetId="10">#REF!</definedName>
    <definedName name="aby" localSheetId="11">#REF!</definedName>
    <definedName name="aby" localSheetId="12">#REF!</definedName>
    <definedName name="aby" localSheetId="13">#REF!</definedName>
    <definedName name="aby" localSheetId="14">#REF!</definedName>
    <definedName name="aby" localSheetId="20">#REF!</definedName>
    <definedName name="aby" localSheetId="21">#REF!</definedName>
    <definedName name="aby" localSheetId="22">#REF!</definedName>
    <definedName name="aby" localSheetId="23">#REF!</definedName>
    <definedName name="aby" localSheetId="24">#REF!</definedName>
    <definedName name="aby" localSheetId="25">#REF!</definedName>
    <definedName name="aby" localSheetId="28">#REF!</definedName>
    <definedName name="aby" localSheetId="2">#REF!</definedName>
    <definedName name="aby" localSheetId="29">#REF!</definedName>
    <definedName name="aby" localSheetId="30">#REF!</definedName>
    <definedName name="aby" localSheetId="31">#REF!</definedName>
    <definedName name="aby" localSheetId="32">#REF!</definedName>
    <definedName name="aby" localSheetId="33">#REF!</definedName>
    <definedName name="aby" localSheetId="34">#REF!</definedName>
    <definedName name="aby" localSheetId="36">#REF!</definedName>
    <definedName name="aby" localSheetId="43">#REF!</definedName>
    <definedName name="aby" localSheetId="44">#REF!</definedName>
    <definedName name="aby" localSheetId="45">#REF!</definedName>
    <definedName name="aby" localSheetId="4">#REF!</definedName>
    <definedName name="aby" localSheetId="49">#REF!</definedName>
    <definedName name="aby" localSheetId="50">#REF!</definedName>
    <definedName name="aby" localSheetId="62">#REF!</definedName>
    <definedName name="aby" localSheetId="8">#REF!</definedName>
    <definedName name="aby">#REF!</definedName>
    <definedName name="aqsw" localSheetId="9">#REF!</definedName>
    <definedName name="aqsw" localSheetId="10">#REF!</definedName>
    <definedName name="aqsw" localSheetId="11">#REF!</definedName>
    <definedName name="aqsw" localSheetId="12">#REF!</definedName>
    <definedName name="aqsw" localSheetId="13">#REF!</definedName>
    <definedName name="aqsw" localSheetId="14">#REF!</definedName>
    <definedName name="aqsw" localSheetId="20">#REF!</definedName>
    <definedName name="aqsw" localSheetId="21">#REF!</definedName>
    <definedName name="aqsw" localSheetId="22">#REF!</definedName>
    <definedName name="aqsw" localSheetId="23">#REF!</definedName>
    <definedName name="aqsw" localSheetId="24">#REF!</definedName>
    <definedName name="aqsw" localSheetId="25">#REF!</definedName>
    <definedName name="aqsw" localSheetId="28">#REF!</definedName>
    <definedName name="aqsw" localSheetId="2">#REF!</definedName>
    <definedName name="aqsw" localSheetId="29">#REF!</definedName>
    <definedName name="aqsw" localSheetId="30">#REF!</definedName>
    <definedName name="aqsw" localSheetId="31">#REF!</definedName>
    <definedName name="aqsw" localSheetId="32">#REF!</definedName>
    <definedName name="aqsw" localSheetId="33">#REF!</definedName>
    <definedName name="aqsw" localSheetId="34">#REF!</definedName>
    <definedName name="aqsw" localSheetId="36">#REF!</definedName>
    <definedName name="aqsw" localSheetId="43">#REF!</definedName>
    <definedName name="aqsw" localSheetId="44">#REF!</definedName>
    <definedName name="aqsw" localSheetId="45">#REF!</definedName>
    <definedName name="aqsw" localSheetId="4">#REF!</definedName>
    <definedName name="aqsw" localSheetId="49">#REF!</definedName>
    <definedName name="aqsw" localSheetId="50">#REF!</definedName>
    <definedName name="aqsw" localSheetId="62">#REF!</definedName>
    <definedName name="aqsw" localSheetId="8">#REF!</definedName>
    <definedName name="aqsw">#REF!</definedName>
    <definedName name="asd" localSheetId="9">#REF!</definedName>
    <definedName name="asd" localSheetId="10">#REF!</definedName>
    <definedName name="asd" localSheetId="11">#REF!</definedName>
    <definedName name="asd" localSheetId="12">#REF!</definedName>
    <definedName name="asd" localSheetId="13">#REF!</definedName>
    <definedName name="asd" localSheetId="14">#REF!</definedName>
    <definedName name="asd" localSheetId="20">#REF!</definedName>
    <definedName name="asd" localSheetId="21">#REF!</definedName>
    <definedName name="asd" localSheetId="22">#REF!</definedName>
    <definedName name="asd" localSheetId="23">#REF!</definedName>
    <definedName name="asd" localSheetId="24">#REF!</definedName>
    <definedName name="asd" localSheetId="25">#REF!</definedName>
    <definedName name="asd" localSheetId="28">#REF!</definedName>
    <definedName name="asd" localSheetId="2">#REF!</definedName>
    <definedName name="asd" localSheetId="29">#REF!</definedName>
    <definedName name="asd" localSheetId="30">#REF!</definedName>
    <definedName name="asd" localSheetId="31">#REF!</definedName>
    <definedName name="asd" localSheetId="32">#REF!</definedName>
    <definedName name="asd" localSheetId="33">#REF!</definedName>
    <definedName name="asd" localSheetId="34">#REF!</definedName>
    <definedName name="asd" localSheetId="36">#REF!</definedName>
    <definedName name="asd" localSheetId="43">#REF!</definedName>
    <definedName name="asd" localSheetId="44">#REF!</definedName>
    <definedName name="asd" localSheetId="45">#REF!</definedName>
    <definedName name="asd" localSheetId="4">#REF!</definedName>
    <definedName name="asd" localSheetId="49">#REF!</definedName>
    <definedName name="asd" localSheetId="50">#REF!</definedName>
    <definedName name="asd" localSheetId="62">#REF!</definedName>
    <definedName name="asd" localSheetId="8">#REF!</definedName>
    <definedName name="asd">#REF!</definedName>
    <definedName name="ASEW" localSheetId="9">#REF!</definedName>
    <definedName name="ASEW" localSheetId="10">#REF!</definedName>
    <definedName name="ASEW" localSheetId="11">#REF!</definedName>
    <definedName name="ASEW" localSheetId="12">#REF!</definedName>
    <definedName name="ASEW" localSheetId="13">#REF!</definedName>
    <definedName name="ASEW" localSheetId="14">#REF!</definedName>
    <definedName name="ASEW" localSheetId="20">#REF!</definedName>
    <definedName name="ASEW" localSheetId="21">#REF!</definedName>
    <definedName name="ASEW" localSheetId="22">#REF!</definedName>
    <definedName name="ASEW" localSheetId="23">#REF!</definedName>
    <definedName name="ASEW" localSheetId="24">#REF!</definedName>
    <definedName name="ASEW" localSheetId="25">#REF!</definedName>
    <definedName name="ASEW" localSheetId="28">#REF!</definedName>
    <definedName name="ASEW" localSheetId="2">#REF!</definedName>
    <definedName name="ASEW" localSheetId="29">#REF!</definedName>
    <definedName name="ASEW" localSheetId="30">#REF!</definedName>
    <definedName name="ASEW" localSheetId="31">#REF!</definedName>
    <definedName name="ASEW" localSheetId="32">#REF!</definedName>
    <definedName name="ASEW" localSheetId="33">#REF!</definedName>
    <definedName name="ASEW" localSheetId="34">#REF!</definedName>
    <definedName name="ASEW" localSheetId="36">#REF!</definedName>
    <definedName name="ASEW" localSheetId="43">#REF!</definedName>
    <definedName name="ASEW" localSheetId="44">#REF!</definedName>
    <definedName name="ASEW" localSheetId="45">#REF!</definedName>
    <definedName name="ASEW" localSheetId="4">#REF!</definedName>
    <definedName name="ASEW" localSheetId="49">#REF!</definedName>
    <definedName name="ASEW" localSheetId="50">#REF!</definedName>
    <definedName name="ASEW" localSheetId="62">#REF!</definedName>
    <definedName name="ASEW" localSheetId="8">#REF!</definedName>
    <definedName name="ASEW">#REF!</definedName>
    <definedName name="ASKIEU" localSheetId="42">#REF!</definedName>
    <definedName name="ASKIEU" localSheetId="9">#REF!</definedName>
    <definedName name="ASKIEU" localSheetId="10">#REF!</definedName>
    <definedName name="ASKIEU" localSheetId="11">#REF!</definedName>
    <definedName name="ASKIEU" localSheetId="12">#REF!</definedName>
    <definedName name="ASKIEU" localSheetId="13">#REF!</definedName>
    <definedName name="ASKIEU" localSheetId="14">#REF!</definedName>
    <definedName name="ASKIEU" localSheetId="17">#REF!</definedName>
    <definedName name="ASKIEU" localSheetId="20">#REF!</definedName>
    <definedName name="ASKIEU" localSheetId="21">#REF!</definedName>
    <definedName name="ASKIEU" localSheetId="22">#REF!</definedName>
    <definedName name="ASKIEU" localSheetId="23">#REF!</definedName>
    <definedName name="ASKIEU" localSheetId="24">#REF!</definedName>
    <definedName name="ASKIEU" localSheetId="25">#REF!</definedName>
    <definedName name="ASKIEU" localSheetId="28">#REF!</definedName>
    <definedName name="ASKIEU" localSheetId="2">#REF!</definedName>
    <definedName name="ASKIEU" localSheetId="29">#REF!</definedName>
    <definedName name="ASKIEU" localSheetId="30">#REF!</definedName>
    <definedName name="ASKIEU" localSheetId="31">#REF!</definedName>
    <definedName name="ASKIEU" localSheetId="32">#REF!</definedName>
    <definedName name="ASKIEU" localSheetId="33">#REF!</definedName>
    <definedName name="ASKIEU" localSheetId="34">#REF!</definedName>
    <definedName name="ASKIEU" localSheetId="36">#REF!</definedName>
    <definedName name="ASKIEU" localSheetId="43">#REF!</definedName>
    <definedName name="ASKIEU" localSheetId="44">#REF!</definedName>
    <definedName name="ASKIEU" localSheetId="45">#REF!</definedName>
    <definedName name="ASKIEU" localSheetId="4">#REF!</definedName>
    <definedName name="ASKIEU" localSheetId="49">#REF!</definedName>
    <definedName name="ASKIEU" localSheetId="50">#REF!</definedName>
    <definedName name="ASKIEU" localSheetId="53">#REF!</definedName>
    <definedName name="ASKIEU" localSheetId="57">#REF!</definedName>
    <definedName name="ASKIEU" localSheetId="58">#REF!</definedName>
    <definedName name="ASKIEU" localSheetId="59">#REF!</definedName>
    <definedName name="ASKIEU" localSheetId="60">#REF!</definedName>
    <definedName name="ASKIEU" localSheetId="61">#REF!</definedName>
    <definedName name="ASKIEU" localSheetId="62">#REF!</definedName>
    <definedName name="ASKIEU" localSheetId="7">#REF!</definedName>
    <definedName name="ASKIEU" localSheetId="8">#REF!</definedName>
    <definedName name="ASKIEU">#REF!</definedName>
    <definedName name="ASW" localSheetId="9">#REF!</definedName>
    <definedName name="ASW" localSheetId="10">#REF!</definedName>
    <definedName name="ASW" localSheetId="11">#REF!</definedName>
    <definedName name="ASW" localSheetId="12">#REF!</definedName>
    <definedName name="ASW" localSheetId="13">#REF!</definedName>
    <definedName name="ASW" localSheetId="14">#REF!</definedName>
    <definedName name="ASW" localSheetId="17">#REF!</definedName>
    <definedName name="ASW" localSheetId="20">#REF!</definedName>
    <definedName name="ASW" localSheetId="21">#REF!</definedName>
    <definedName name="ASW" localSheetId="22">#REF!</definedName>
    <definedName name="ASW" localSheetId="23">#REF!</definedName>
    <definedName name="ASW" localSheetId="24">#REF!</definedName>
    <definedName name="ASW" localSheetId="25">#REF!</definedName>
    <definedName name="ASW" localSheetId="28">#REF!</definedName>
    <definedName name="ASW" localSheetId="2">#REF!</definedName>
    <definedName name="ASW" localSheetId="29">#REF!</definedName>
    <definedName name="ASW" localSheetId="30">#REF!</definedName>
    <definedName name="ASW" localSheetId="31">#REF!</definedName>
    <definedName name="ASW" localSheetId="32">#REF!</definedName>
    <definedName name="ASW" localSheetId="33">#REF!</definedName>
    <definedName name="ASW" localSheetId="34">#REF!</definedName>
    <definedName name="ASW" localSheetId="36">#REF!</definedName>
    <definedName name="ASW" localSheetId="43">#REF!</definedName>
    <definedName name="ASW" localSheetId="44">#REF!</definedName>
    <definedName name="ASW" localSheetId="45">#REF!</definedName>
    <definedName name="ASW" localSheetId="4">#REF!</definedName>
    <definedName name="ASW" localSheetId="49">#REF!</definedName>
    <definedName name="ASW" localSheetId="50">#REF!</definedName>
    <definedName name="ASW" localSheetId="62">#REF!</definedName>
    <definedName name="ASW" localSheetId="8">#REF!</definedName>
    <definedName name="ASW">#REF!</definedName>
    <definedName name="atesaki" localSheetId="9">[2]その他!#REF!</definedName>
    <definedName name="atesaki" localSheetId="10">[2]その他!#REF!</definedName>
    <definedName name="atesaki" localSheetId="11">[2]その他!#REF!</definedName>
    <definedName name="atesaki" localSheetId="12">[2]その他!#REF!</definedName>
    <definedName name="atesaki" localSheetId="13">[2]その他!#REF!</definedName>
    <definedName name="atesaki" localSheetId="14">[2]その他!#REF!</definedName>
    <definedName name="atesaki" localSheetId="20">[2]その他!#REF!</definedName>
    <definedName name="atesaki" localSheetId="21">[2]その他!#REF!</definedName>
    <definedName name="atesaki" localSheetId="22">[2]その他!#REF!</definedName>
    <definedName name="atesaki" localSheetId="23">[2]その他!#REF!</definedName>
    <definedName name="atesaki" localSheetId="24">[2]その他!#REF!</definedName>
    <definedName name="atesaki" localSheetId="25">[2]その他!#REF!</definedName>
    <definedName name="atesaki" localSheetId="28">[2]その他!#REF!</definedName>
    <definedName name="atesaki" localSheetId="2">[2]その他!#REF!</definedName>
    <definedName name="atesaki" localSheetId="29">[2]その他!#REF!</definedName>
    <definedName name="atesaki" localSheetId="30">[2]その他!#REF!</definedName>
    <definedName name="atesaki" localSheetId="31">[2]その他!#REF!</definedName>
    <definedName name="atesaki" localSheetId="32">[2]その他!#REF!</definedName>
    <definedName name="atesaki" localSheetId="33">[2]その他!#REF!</definedName>
    <definedName name="atesaki" localSheetId="34">[2]その他!#REF!</definedName>
    <definedName name="atesaki" localSheetId="36">[2]その他!#REF!</definedName>
    <definedName name="atesaki" localSheetId="43">[2]その他!#REF!</definedName>
    <definedName name="atesaki" localSheetId="44">[2]その他!#REF!</definedName>
    <definedName name="atesaki" localSheetId="45">[2]その他!#REF!</definedName>
    <definedName name="atesaki" localSheetId="4">[2]その他!#REF!</definedName>
    <definedName name="atesaki" localSheetId="49">[2]その他!#REF!</definedName>
    <definedName name="atesaki" localSheetId="50">[2]その他!#REF!</definedName>
    <definedName name="atesaki" localSheetId="57">[2]その他!#REF!</definedName>
    <definedName name="atesaki" localSheetId="58">[2]その他!#REF!</definedName>
    <definedName name="atesaki" localSheetId="59">[2]その他!#REF!</definedName>
    <definedName name="atesaki" localSheetId="61">[2]その他!#REF!</definedName>
    <definedName name="atesaki" localSheetId="62">[2]その他!#REF!</definedName>
    <definedName name="atesaki" localSheetId="8">[2]その他!#REF!</definedName>
    <definedName name="atesaki">[2]その他!#REF!</definedName>
    <definedName name="AXZC" localSheetId="9">#REF!</definedName>
    <definedName name="AXZC" localSheetId="10">#REF!</definedName>
    <definedName name="AXZC" localSheetId="11">#REF!</definedName>
    <definedName name="AXZC" localSheetId="12">#REF!</definedName>
    <definedName name="AXZC" localSheetId="13">#REF!</definedName>
    <definedName name="AXZC" localSheetId="14">#REF!</definedName>
    <definedName name="AXZC" localSheetId="17">#REF!</definedName>
    <definedName name="AXZC" localSheetId="20">#REF!</definedName>
    <definedName name="AXZC" localSheetId="21">#REF!</definedName>
    <definedName name="AXZC" localSheetId="22">#REF!</definedName>
    <definedName name="AXZC" localSheetId="23">#REF!</definedName>
    <definedName name="AXZC" localSheetId="24">#REF!</definedName>
    <definedName name="AXZC" localSheetId="25">#REF!</definedName>
    <definedName name="AXZC" localSheetId="28">#REF!</definedName>
    <definedName name="AXZC" localSheetId="2">#REF!</definedName>
    <definedName name="AXZC" localSheetId="29">#REF!</definedName>
    <definedName name="AXZC" localSheetId="30">#REF!</definedName>
    <definedName name="AXZC" localSheetId="31">#REF!</definedName>
    <definedName name="AXZC" localSheetId="32">#REF!</definedName>
    <definedName name="AXZC" localSheetId="33">#REF!</definedName>
    <definedName name="AXZC" localSheetId="34">#REF!</definedName>
    <definedName name="AXZC" localSheetId="36">#REF!</definedName>
    <definedName name="AXZC" localSheetId="43">#REF!</definedName>
    <definedName name="AXZC" localSheetId="44">#REF!</definedName>
    <definedName name="AXZC" localSheetId="45">#REF!</definedName>
    <definedName name="AXZC" localSheetId="4">#REF!</definedName>
    <definedName name="AXZC" localSheetId="49">#REF!</definedName>
    <definedName name="AXZC" localSheetId="50">#REF!</definedName>
    <definedName name="AXZC" localSheetId="62">#REF!</definedName>
    <definedName name="AXZC" localSheetId="8">#REF!</definedName>
    <definedName name="AXZC">#REF!</definedName>
    <definedName name="bvd" localSheetId="9">#REF!</definedName>
    <definedName name="bvd" localSheetId="10">#REF!</definedName>
    <definedName name="bvd" localSheetId="11">#REF!</definedName>
    <definedName name="bvd" localSheetId="12">#REF!</definedName>
    <definedName name="bvd" localSheetId="13">#REF!</definedName>
    <definedName name="bvd" localSheetId="14">#REF!</definedName>
    <definedName name="bvd" localSheetId="20">#REF!</definedName>
    <definedName name="bvd" localSheetId="21">#REF!</definedName>
    <definedName name="bvd" localSheetId="22">#REF!</definedName>
    <definedName name="bvd" localSheetId="23">#REF!</definedName>
    <definedName name="bvd" localSheetId="24">#REF!</definedName>
    <definedName name="bvd" localSheetId="25">#REF!</definedName>
    <definedName name="bvd" localSheetId="28">#REF!</definedName>
    <definedName name="bvd" localSheetId="2">#REF!</definedName>
    <definedName name="bvd" localSheetId="29">#REF!</definedName>
    <definedName name="bvd" localSheetId="30">#REF!</definedName>
    <definedName name="bvd" localSheetId="31">#REF!</definedName>
    <definedName name="bvd" localSheetId="32">#REF!</definedName>
    <definedName name="bvd" localSheetId="33">#REF!</definedName>
    <definedName name="bvd" localSheetId="34">#REF!</definedName>
    <definedName name="bvd" localSheetId="36">#REF!</definedName>
    <definedName name="bvd" localSheetId="43">#REF!</definedName>
    <definedName name="bvd" localSheetId="44">#REF!</definedName>
    <definedName name="bvd" localSheetId="45">#REF!</definedName>
    <definedName name="bvd" localSheetId="4">#REF!</definedName>
    <definedName name="bvd" localSheetId="49">#REF!</definedName>
    <definedName name="bvd" localSheetId="50">#REF!</definedName>
    <definedName name="bvd" localSheetId="62">#REF!</definedName>
    <definedName name="bvd" localSheetId="8">#REF!</definedName>
    <definedName name="bvd">#REF!</definedName>
    <definedName name="Data" localSheetId="9">'[3]１．.経済活動別県内総生産'!#REF!</definedName>
    <definedName name="Data" localSheetId="10">'[3]１．.経済活動別県内総生産'!#REF!</definedName>
    <definedName name="Data" localSheetId="11">'[3]１．.経済活動別県内総生産'!#REF!</definedName>
    <definedName name="Data" localSheetId="12">'[3]１．.経済活動別県内総生産'!#REF!</definedName>
    <definedName name="Data" localSheetId="13">'[3]１．.経済活動別県内総生産'!#REF!</definedName>
    <definedName name="Data" localSheetId="14">'[3]１．.経済活動別県内総生産'!#REF!</definedName>
    <definedName name="Data" localSheetId="20">'[3]１．.経済活動別県内総生産'!#REF!</definedName>
    <definedName name="Data" localSheetId="21">'[3]１．.経済活動別県内総生産'!#REF!</definedName>
    <definedName name="Data" localSheetId="22">'[3]１．.経済活動別県内総生産'!#REF!</definedName>
    <definedName name="Data" localSheetId="23">'[3]１．.経済活動別県内総生産'!#REF!</definedName>
    <definedName name="Data" localSheetId="24">'[3]１．.経済活動別県内総生産'!#REF!</definedName>
    <definedName name="Data" localSheetId="25">'[3]１．.経済活動別県内総生産'!#REF!</definedName>
    <definedName name="Data" localSheetId="28">'[3]１．.経済活動別県内総生産'!#REF!</definedName>
    <definedName name="Data" localSheetId="2">'[3]１．.経済活動別県内総生産'!#REF!</definedName>
    <definedName name="Data" localSheetId="29">'[3]１．.経済活動別県内総生産'!#REF!</definedName>
    <definedName name="Data" localSheetId="30">'[3]１．.経済活動別県内総生産'!#REF!</definedName>
    <definedName name="Data" localSheetId="31">'[3]１．.経済活動別県内総生産'!#REF!</definedName>
    <definedName name="Data" localSheetId="32">'[3]１．.経済活動別県内総生産'!#REF!</definedName>
    <definedName name="Data" localSheetId="33">'[3]１．.経済活動別県内総生産'!#REF!</definedName>
    <definedName name="Data" localSheetId="34">'[3]１．.経済活動別県内総生産'!#REF!</definedName>
    <definedName name="Data" localSheetId="36">'[3]１．.経済活動別県内総生産'!#REF!</definedName>
    <definedName name="Data" localSheetId="43">'[3]１．.経済活動別県内総生産'!#REF!</definedName>
    <definedName name="Data" localSheetId="44">'[3]１．.経済活動別県内総生産'!#REF!</definedName>
    <definedName name="Data" localSheetId="45">'[3]１．.経済活動別県内総生産'!#REF!</definedName>
    <definedName name="Data" localSheetId="4">'[3]１．.経済活動別県内総生産'!#REF!</definedName>
    <definedName name="Data" localSheetId="49">'[3]１．.経済活動別県内総生産'!#REF!</definedName>
    <definedName name="Data" localSheetId="50">'[3]１．.経済活動別県内総生産'!#REF!</definedName>
    <definedName name="Data" localSheetId="57">'[3]１．.経済活動別県内総生産'!#REF!</definedName>
    <definedName name="Data" localSheetId="58">'[3]１．.経済活動別県内総生産'!#REF!</definedName>
    <definedName name="Data" localSheetId="59">'[3]１．.経済活動別県内総生産'!#REF!</definedName>
    <definedName name="Data" localSheetId="61">'[3]１．.経済活動別県内総生産'!#REF!</definedName>
    <definedName name="Data" localSheetId="62">'[3]１．.経済活動別県内総生産'!#REF!</definedName>
    <definedName name="Data" localSheetId="8">'[3]１．.経済活動別県内総生産'!#REF!</definedName>
    <definedName name="Data">'[3]１．.経済活動別県内総生産'!#REF!</definedName>
    <definedName name="_xlnm.Database" localSheetId="42">#REF!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7">#REF!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8">#REF!</definedName>
    <definedName name="_xlnm.Database" localSheetId="2">#REF!</definedName>
    <definedName name="_xlnm.Database" localSheetId="29">#REF!</definedName>
    <definedName name="_xlnm.Database" localSheetId="30">#REF!</definedName>
    <definedName name="_xlnm.Database" localSheetId="31">#REF!</definedName>
    <definedName name="_xlnm.Database" localSheetId="32">#REF!</definedName>
    <definedName name="_xlnm.Database" localSheetId="33">#REF!</definedName>
    <definedName name="_xlnm.Database" localSheetId="34">#REF!</definedName>
    <definedName name="_xlnm.Database" localSheetId="36">#REF!</definedName>
    <definedName name="_xlnm.Database" localSheetId="43">#REF!</definedName>
    <definedName name="_xlnm.Database" localSheetId="44">#REF!</definedName>
    <definedName name="_xlnm.Database" localSheetId="45">#REF!</definedName>
    <definedName name="_xlnm.Database" localSheetId="4">#REF!</definedName>
    <definedName name="_xlnm.Database" localSheetId="49">#REF!</definedName>
    <definedName name="_xlnm.Database" localSheetId="50">#REF!</definedName>
    <definedName name="_xlnm.Database" localSheetId="53">#REF!</definedName>
    <definedName name="_xlnm.Database" localSheetId="57">#REF!</definedName>
    <definedName name="_xlnm.Database" localSheetId="58">#REF!</definedName>
    <definedName name="_xlnm.Database" localSheetId="59">#REF!</definedName>
    <definedName name="_xlnm.Database" localSheetId="60">#REF!</definedName>
    <definedName name="_xlnm.Database" localSheetId="61">#REF!</definedName>
    <definedName name="_xlnm.Database" localSheetId="62">#REF!</definedName>
    <definedName name="_xlnm.Database" localSheetId="7">#REF!</definedName>
    <definedName name="_xlnm.Database" localSheetId="8">#REF!</definedName>
    <definedName name="_xlnm.Database">#REF!</definedName>
    <definedName name="DataEnd" localSheetId="9">'[3]１．.経済活動別県内総生産'!#REF!</definedName>
    <definedName name="DataEnd" localSheetId="10">'[3]１．.経済活動別県内総生産'!#REF!</definedName>
    <definedName name="DataEnd" localSheetId="11">'[3]１．.経済活動別県内総生産'!#REF!</definedName>
    <definedName name="DataEnd" localSheetId="12">'[3]１．.経済活動別県内総生産'!#REF!</definedName>
    <definedName name="DataEnd" localSheetId="13">'[3]１．.経済活動別県内総生産'!#REF!</definedName>
    <definedName name="DataEnd" localSheetId="14">'[3]１．.経済活動別県内総生産'!#REF!</definedName>
    <definedName name="DataEnd" localSheetId="20">'[3]１．.経済活動別県内総生産'!#REF!</definedName>
    <definedName name="DataEnd" localSheetId="21">'[3]１．.経済活動別県内総生産'!#REF!</definedName>
    <definedName name="DataEnd" localSheetId="22">'[3]１．.経済活動別県内総生産'!#REF!</definedName>
    <definedName name="DataEnd" localSheetId="23">'[3]１．.経済活動別県内総生産'!#REF!</definedName>
    <definedName name="DataEnd" localSheetId="24">'[3]１．.経済活動別県内総生産'!#REF!</definedName>
    <definedName name="DataEnd" localSheetId="25">'[3]１．.経済活動別県内総生産'!#REF!</definedName>
    <definedName name="DataEnd" localSheetId="28">'[3]１．.経済活動別県内総生産'!#REF!</definedName>
    <definedName name="DataEnd" localSheetId="2">'[3]１．.経済活動別県内総生産'!#REF!</definedName>
    <definedName name="DataEnd" localSheetId="29">'[3]１．.経済活動別県内総生産'!#REF!</definedName>
    <definedName name="DataEnd" localSheetId="30">'[3]１．.経済活動別県内総生産'!#REF!</definedName>
    <definedName name="DataEnd" localSheetId="31">'[3]１．.経済活動別県内総生産'!#REF!</definedName>
    <definedName name="DataEnd" localSheetId="32">'[3]１．.経済活動別県内総生産'!#REF!</definedName>
    <definedName name="DataEnd" localSheetId="33">'[3]１．.経済活動別県内総生産'!#REF!</definedName>
    <definedName name="DataEnd" localSheetId="34">'[3]１．.経済活動別県内総生産'!#REF!</definedName>
    <definedName name="DataEnd" localSheetId="36">'[3]１．.経済活動別県内総生産'!#REF!</definedName>
    <definedName name="DataEnd" localSheetId="43">'[3]１．.経済活動別県内総生産'!#REF!</definedName>
    <definedName name="DataEnd" localSheetId="44">'[3]１．.経済活動別県内総生産'!#REF!</definedName>
    <definedName name="DataEnd" localSheetId="45">'[3]１．.経済活動別県内総生産'!#REF!</definedName>
    <definedName name="DataEnd" localSheetId="4">'[3]１．.経済活動別県内総生産'!#REF!</definedName>
    <definedName name="DataEnd" localSheetId="49">'[3]１．.経済活動別県内総生産'!#REF!</definedName>
    <definedName name="DataEnd" localSheetId="50">'[3]１．.経済活動別県内総生産'!#REF!</definedName>
    <definedName name="DataEnd" localSheetId="57">'[3]１．.経済活動別県内総生産'!#REF!</definedName>
    <definedName name="DataEnd" localSheetId="58">'[3]１．.経済活動別県内総生産'!#REF!</definedName>
    <definedName name="DataEnd" localSheetId="59">'[3]１．.経済活動別県内総生産'!#REF!</definedName>
    <definedName name="DataEnd" localSheetId="61">'[3]１．.経済活動別県内総生産'!#REF!</definedName>
    <definedName name="DataEnd" localSheetId="62">'[3]１．.経済活動別県内総生産'!#REF!</definedName>
    <definedName name="DataEnd" localSheetId="8">'[3]１．.経済活動別県内総生産'!#REF!</definedName>
    <definedName name="DataEnd">'[3]１．.経済活動別県内総生産'!#REF!</definedName>
    <definedName name="Eno_TM" localSheetId="9">'[4]1997  Table 1a Modified'!#REF!</definedName>
    <definedName name="Eno_TM" localSheetId="10">'[4]1997  Table 1a Modified'!#REF!</definedName>
    <definedName name="Eno_TM" localSheetId="11">'[4]1997  Table 1a Modified'!#REF!</definedName>
    <definedName name="Eno_TM" localSheetId="12">'[4]1997  Table 1a Modified'!#REF!</definedName>
    <definedName name="Eno_TM" localSheetId="13">'[4]1997  Table 1a Modified'!#REF!</definedName>
    <definedName name="Eno_TM" localSheetId="14">'[4]1997  Table 1a Modified'!#REF!</definedName>
    <definedName name="Eno_TM" localSheetId="20">'[4]1997  Table 1a Modified'!#REF!</definedName>
    <definedName name="Eno_TM" localSheetId="21">'[4]1997  Table 1a Modified'!#REF!</definedName>
    <definedName name="Eno_TM" localSheetId="22">'[4]1997  Table 1a Modified'!#REF!</definedName>
    <definedName name="Eno_TM" localSheetId="23">'[4]1997  Table 1a Modified'!#REF!</definedName>
    <definedName name="Eno_TM" localSheetId="24">'[4]1997  Table 1a Modified'!#REF!</definedName>
    <definedName name="Eno_TM" localSheetId="25">'[4]1997  Table 1a Modified'!#REF!</definedName>
    <definedName name="Eno_TM" localSheetId="28">'[4]1997  Table 1a Modified'!#REF!</definedName>
    <definedName name="Eno_TM" localSheetId="2">'[4]1997  Table 1a Modified'!#REF!</definedName>
    <definedName name="Eno_TM" localSheetId="29">'[4]1997  Table 1a Modified'!#REF!</definedName>
    <definedName name="Eno_TM" localSheetId="30">'[4]1997  Table 1a Modified'!#REF!</definedName>
    <definedName name="Eno_TM" localSheetId="31">'[4]1997  Table 1a Modified'!#REF!</definedName>
    <definedName name="Eno_TM" localSheetId="32">'[4]1997  Table 1a Modified'!#REF!</definedName>
    <definedName name="Eno_TM" localSheetId="33">'[4]1997  Table 1a Modified'!#REF!</definedName>
    <definedName name="Eno_TM" localSheetId="34">'[4]1997  Table 1a Modified'!#REF!</definedName>
    <definedName name="Eno_TM" localSheetId="36">'[4]1997  Table 1a Modified'!#REF!</definedName>
    <definedName name="Eno_TM" localSheetId="43">'[4]1997  Table 1a Modified'!#REF!</definedName>
    <definedName name="Eno_TM" localSheetId="44">'[4]1997  Table 1a Modified'!#REF!</definedName>
    <definedName name="Eno_TM" localSheetId="45">'[4]1997  Table 1a Modified'!#REF!</definedName>
    <definedName name="Eno_TM" localSheetId="4">'[4]1997  Table 1a Modified'!#REF!</definedName>
    <definedName name="Eno_TM" localSheetId="49">'[4]1997  Table 1a Modified'!#REF!</definedName>
    <definedName name="Eno_TM" localSheetId="50">'[4]1997  Table 1a Modified'!#REF!</definedName>
    <definedName name="Eno_TM" localSheetId="62">'[4]1997  Table 1a Modified'!#REF!</definedName>
    <definedName name="Eno_TM" localSheetId="8">'[4]1997  Table 1a Modified'!#REF!</definedName>
    <definedName name="Eno_TM">'[4]1997  Table 1a Modified'!#REF!</definedName>
    <definedName name="Eno_Tons" localSheetId="9">'[4]1997  Table 1a Modified'!#REF!</definedName>
    <definedName name="Eno_Tons" localSheetId="10">'[4]1997  Table 1a Modified'!#REF!</definedName>
    <definedName name="Eno_Tons" localSheetId="11">'[4]1997  Table 1a Modified'!#REF!</definedName>
    <definedName name="Eno_Tons" localSheetId="12">'[4]1997  Table 1a Modified'!#REF!</definedName>
    <definedName name="Eno_Tons" localSheetId="13">'[4]1997  Table 1a Modified'!#REF!</definedName>
    <definedName name="Eno_Tons" localSheetId="14">'[4]1997  Table 1a Modified'!#REF!</definedName>
    <definedName name="Eno_Tons" localSheetId="20">'[4]1997  Table 1a Modified'!#REF!</definedName>
    <definedName name="Eno_Tons" localSheetId="21">'[4]1997  Table 1a Modified'!#REF!</definedName>
    <definedName name="Eno_Tons" localSheetId="22">'[4]1997  Table 1a Modified'!#REF!</definedName>
    <definedName name="Eno_Tons" localSheetId="23">'[4]1997  Table 1a Modified'!#REF!</definedName>
    <definedName name="Eno_Tons" localSheetId="24">'[4]1997  Table 1a Modified'!#REF!</definedName>
    <definedName name="Eno_Tons" localSheetId="25">'[4]1997  Table 1a Modified'!#REF!</definedName>
    <definedName name="Eno_Tons" localSheetId="28">'[4]1997  Table 1a Modified'!#REF!</definedName>
    <definedName name="Eno_Tons" localSheetId="2">'[4]1997  Table 1a Modified'!#REF!</definedName>
    <definedName name="Eno_Tons" localSheetId="29">'[4]1997  Table 1a Modified'!#REF!</definedName>
    <definedName name="Eno_Tons" localSheetId="30">'[4]1997  Table 1a Modified'!#REF!</definedName>
    <definedName name="Eno_Tons" localSheetId="31">'[4]1997  Table 1a Modified'!#REF!</definedName>
    <definedName name="Eno_Tons" localSheetId="32">'[4]1997  Table 1a Modified'!#REF!</definedName>
    <definedName name="Eno_Tons" localSheetId="33">'[4]1997  Table 1a Modified'!#REF!</definedName>
    <definedName name="Eno_Tons" localSheetId="34">'[4]1997  Table 1a Modified'!#REF!</definedName>
    <definedName name="Eno_Tons" localSheetId="36">'[4]1997  Table 1a Modified'!#REF!</definedName>
    <definedName name="Eno_Tons" localSheetId="43">'[4]1997  Table 1a Modified'!#REF!</definedName>
    <definedName name="Eno_Tons" localSheetId="44">'[4]1997  Table 1a Modified'!#REF!</definedName>
    <definedName name="Eno_Tons" localSheetId="45">'[4]1997  Table 1a Modified'!#REF!</definedName>
    <definedName name="Eno_Tons" localSheetId="4">'[4]1997  Table 1a Modified'!#REF!</definedName>
    <definedName name="Eno_Tons" localSheetId="49">'[4]1997  Table 1a Modified'!#REF!</definedName>
    <definedName name="Eno_Tons" localSheetId="50">'[4]1997  Table 1a Modified'!#REF!</definedName>
    <definedName name="Eno_Tons" localSheetId="62">'[4]1997  Table 1a Modified'!#REF!</definedName>
    <definedName name="Eno_Tons" localSheetId="8">'[4]1997  Table 1a Modified'!#REF!</definedName>
    <definedName name="Eno_Tons">'[4]1997  Table 1a Modified'!#REF!</definedName>
    <definedName name="erdf" localSheetId="9">#REF!</definedName>
    <definedName name="erdf" localSheetId="10">#REF!</definedName>
    <definedName name="erdf" localSheetId="11">#REF!</definedName>
    <definedName name="erdf" localSheetId="12">#REF!</definedName>
    <definedName name="erdf" localSheetId="13">#REF!</definedName>
    <definedName name="erdf" localSheetId="14">#REF!</definedName>
    <definedName name="erdf" localSheetId="20">#REF!</definedName>
    <definedName name="erdf" localSheetId="21">#REF!</definedName>
    <definedName name="erdf" localSheetId="22">#REF!</definedName>
    <definedName name="erdf" localSheetId="23">#REF!</definedName>
    <definedName name="erdf" localSheetId="24">#REF!</definedName>
    <definedName name="erdf" localSheetId="25">#REF!</definedName>
    <definedName name="erdf" localSheetId="28">#REF!</definedName>
    <definedName name="erdf" localSheetId="2">#REF!</definedName>
    <definedName name="erdf" localSheetId="29">#REF!</definedName>
    <definedName name="erdf" localSheetId="30">#REF!</definedName>
    <definedName name="erdf" localSheetId="31">#REF!</definedName>
    <definedName name="erdf" localSheetId="32">#REF!</definedName>
    <definedName name="erdf" localSheetId="33">#REF!</definedName>
    <definedName name="erdf" localSheetId="34">#REF!</definedName>
    <definedName name="erdf" localSheetId="36">#REF!</definedName>
    <definedName name="erdf" localSheetId="43">#REF!</definedName>
    <definedName name="erdf" localSheetId="44">#REF!</definedName>
    <definedName name="erdf" localSheetId="45">#REF!</definedName>
    <definedName name="erdf" localSheetId="4">#REF!</definedName>
    <definedName name="erdf" localSheetId="49">#REF!</definedName>
    <definedName name="erdf" localSheetId="50">#REF!</definedName>
    <definedName name="erdf" localSheetId="62">#REF!</definedName>
    <definedName name="erdf" localSheetId="8">#REF!</definedName>
    <definedName name="erdf">#REF!</definedName>
    <definedName name="erxc" localSheetId="9">#REF!</definedName>
    <definedName name="erxc" localSheetId="10">#REF!</definedName>
    <definedName name="erxc" localSheetId="11">#REF!</definedName>
    <definedName name="erxc" localSheetId="12">#REF!</definedName>
    <definedName name="erxc" localSheetId="13">#REF!</definedName>
    <definedName name="erxc" localSheetId="14">#REF!</definedName>
    <definedName name="erxc" localSheetId="20">#REF!</definedName>
    <definedName name="erxc" localSheetId="21">#REF!</definedName>
    <definedName name="erxc" localSheetId="22">#REF!</definedName>
    <definedName name="erxc" localSheetId="23">#REF!</definedName>
    <definedName name="erxc" localSheetId="24">#REF!</definedName>
    <definedName name="erxc" localSheetId="25">#REF!</definedName>
    <definedName name="erxc" localSheetId="28">#REF!</definedName>
    <definedName name="erxc" localSheetId="2">#REF!</definedName>
    <definedName name="erxc" localSheetId="29">#REF!</definedName>
    <definedName name="erxc" localSheetId="30">#REF!</definedName>
    <definedName name="erxc" localSheetId="31">#REF!</definedName>
    <definedName name="erxc" localSheetId="32">#REF!</definedName>
    <definedName name="erxc" localSheetId="33">#REF!</definedName>
    <definedName name="erxc" localSheetId="34">#REF!</definedName>
    <definedName name="erxc" localSheetId="36">#REF!</definedName>
    <definedName name="erxc" localSheetId="43">#REF!</definedName>
    <definedName name="erxc" localSheetId="44">#REF!</definedName>
    <definedName name="erxc" localSheetId="45">#REF!</definedName>
    <definedName name="erxc" localSheetId="4">#REF!</definedName>
    <definedName name="erxc" localSheetId="49">#REF!</definedName>
    <definedName name="erxc" localSheetId="50">#REF!</definedName>
    <definedName name="erxc" localSheetId="62">#REF!</definedName>
    <definedName name="erxc" localSheetId="8">#REF!</definedName>
    <definedName name="erxc">#REF!</definedName>
    <definedName name="G" localSheetId="9">#REF!</definedName>
    <definedName name="G" localSheetId="10">#REF!</definedName>
    <definedName name="G" localSheetId="11">#REF!</definedName>
    <definedName name="G" localSheetId="12">#REF!</definedName>
    <definedName name="G" localSheetId="13">#REF!</definedName>
    <definedName name="G" localSheetId="14">#REF!</definedName>
    <definedName name="G" localSheetId="20">#REF!</definedName>
    <definedName name="G" localSheetId="21">#REF!</definedName>
    <definedName name="G" localSheetId="22">#REF!</definedName>
    <definedName name="G" localSheetId="23">#REF!</definedName>
    <definedName name="G" localSheetId="24">#REF!</definedName>
    <definedName name="G" localSheetId="25">#REF!</definedName>
    <definedName name="G" localSheetId="28">#REF!</definedName>
    <definedName name="G" localSheetId="2">#REF!</definedName>
    <definedName name="G" localSheetId="29">#REF!</definedName>
    <definedName name="G" localSheetId="30">#REF!</definedName>
    <definedName name="G" localSheetId="31">#REF!</definedName>
    <definedName name="G" localSheetId="32">#REF!</definedName>
    <definedName name="G" localSheetId="33">#REF!</definedName>
    <definedName name="G" localSheetId="34">#REF!</definedName>
    <definedName name="G" localSheetId="36">#REF!</definedName>
    <definedName name="G" localSheetId="43">#REF!</definedName>
    <definedName name="G" localSheetId="44">#REF!</definedName>
    <definedName name="G" localSheetId="45">#REF!</definedName>
    <definedName name="G" localSheetId="4">#REF!</definedName>
    <definedName name="G" localSheetId="49">#REF!</definedName>
    <definedName name="G" localSheetId="50">#REF!</definedName>
    <definedName name="G" localSheetId="57">#REF!</definedName>
    <definedName name="G" localSheetId="58">#REF!</definedName>
    <definedName name="G" localSheetId="59">#REF!</definedName>
    <definedName name="G" localSheetId="61">#REF!</definedName>
    <definedName name="G" localSheetId="62">#REF!</definedName>
    <definedName name="G" localSheetId="8">#REF!</definedName>
    <definedName name="G">#REF!</definedName>
    <definedName name="h13形態別1_3期" localSheetId="9">#REF!</definedName>
    <definedName name="h13形態別1_3期" localSheetId="10">#REF!</definedName>
    <definedName name="h13形態別1_3期" localSheetId="11">#REF!</definedName>
    <definedName name="h13形態別1_3期" localSheetId="12">#REF!</definedName>
    <definedName name="h13形態別1_3期" localSheetId="13">#REF!</definedName>
    <definedName name="h13形態別1_3期" localSheetId="14">#REF!</definedName>
    <definedName name="h13形態別1_3期" localSheetId="20">#REF!</definedName>
    <definedName name="h13形態別1_3期" localSheetId="21">#REF!</definedName>
    <definedName name="h13形態別1_3期" localSheetId="22">#REF!</definedName>
    <definedName name="h13形態別1_3期" localSheetId="23">#REF!</definedName>
    <definedName name="h13形態別1_3期" localSheetId="24">#REF!</definedName>
    <definedName name="h13形態別1_3期" localSheetId="25">#REF!</definedName>
    <definedName name="h13形態別1_3期" localSheetId="28">#REF!</definedName>
    <definedName name="h13形態別1_3期" localSheetId="2">#REF!</definedName>
    <definedName name="h13形態別1_3期" localSheetId="29">#REF!</definedName>
    <definedName name="h13形態別1_3期" localSheetId="30">#REF!</definedName>
    <definedName name="h13形態別1_3期" localSheetId="31">#REF!</definedName>
    <definedName name="h13形態別1_3期" localSheetId="32">#REF!</definedName>
    <definedName name="h13形態別1_3期" localSheetId="33">#REF!</definedName>
    <definedName name="h13形態別1_3期" localSheetId="34">#REF!</definedName>
    <definedName name="h13形態別1_3期" localSheetId="36">#REF!</definedName>
    <definedName name="h13形態別1_3期" localSheetId="43">#REF!</definedName>
    <definedName name="h13形態別1_3期" localSheetId="44">#REF!</definedName>
    <definedName name="h13形態別1_3期" localSheetId="45">#REF!</definedName>
    <definedName name="h13形態別1_3期" localSheetId="4">#REF!</definedName>
    <definedName name="h13形態別1_3期" localSheetId="49">#REF!</definedName>
    <definedName name="h13形態別1_3期" localSheetId="50">#REF!</definedName>
    <definedName name="h13形態別1_3期" localSheetId="57">#REF!</definedName>
    <definedName name="h13形態別1_3期" localSheetId="58">#REF!</definedName>
    <definedName name="h13形態別1_3期" localSheetId="59">#REF!</definedName>
    <definedName name="h13形態別1_3期" localSheetId="61">#REF!</definedName>
    <definedName name="h13形態別1_3期" localSheetId="62">#REF!</definedName>
    <definedName name="h13形態別1_3期" localSheetId="8">#REF!</definedName>
    <definedName name="h13形態別1_3期">#REF!</definedName>
    <definedName name="hgy" localSheetId="9">#REF!</definedName>
    <definedName name="hgy" localSheetId="10">#REF!</definedName>
    <definedName name="hgy" localSheetId="11">#REF!</definedName>
    <definedName name="hgy" localSheetId="12">#REF!</definedName>
    <definedName name="hgy" localSheetId="13">#REF!</definedName>
    <definedName name="hgy" localSheetId="14">#REF!</definedName>
    <definedName name="hgy" localSheetId="20">#REF!</definedName>
    <definedName name="hgy" localSheetId="21">#REF!</definedName>
    <definedName name="hgy" localSheetId="22">#REF!</definedName>
    <definedName name="hgy" localSheetId="23">#REF!</definedName>
    <definedName name="hgy" localSheetId="24">#REF!</definedName>
    <definedName name="hgy" localSheetId="25">#REF!</definedName>
    <definedName name="hgy" localSheetId="28">#REF!</definedName>
    <definedName name="hgy" localSheetId="2">#REF!</definedName>
    <definedName name="hgy" localSheetId="29">#REF!</definedName>
    <definedName name="hgy" localSheetId="30">#REF!</definedName>
    <definedName name="hgy" localSheetId="31">#REF!</definedName>
    <definedName name="hgy" localSheetId="32">#REF!</definedName>
    <definedName name="hgy" localSheetId="33">#REF!</definedName>
    <definedName name="hgy" localSheetId="34">#REF!</definedName>
    <definedName name="hgy" localSheetId="36">#REF!</definedName>
    <definedName name="hgy" localSheetId="43">#REF!</definedName>
    <definedName name="hgy" localSheetId="44">#REF!</definedName>
    <definedName name="hgy" localSheetId="45">#REF!</definedName>
    <definedName name="hgy" localSheetId="4">#REF!</definedName>
    <definedName name="hgy" localSheetId="49">#REF!</definedName>
    <definedName name="hgy" localSheetId="50">#REF!</definedName>
    <definedName name="hgy" localSheetId="62">#REF!</definedName>
    <definedName name="hgy" localSheetId="8">#REF!</definedName>
    <definedName name="hgy">#REF!</definedName>
    <definedName name="Hyousoku" localSheetId="9">'[3]１．.経済活動別県内総生産'!#REF!</definedName>
    <definedName name="Hyousoku" localSheetId="10">'[3]１．.経済活動別県内総生産'!#REF!</definedName>
    <definedName name="Hyousoku" localSheetId="11">'[3]１．.経済活動別県内総生産'!#REF!</definedName>
    <definedName name="Hyousoku" localSheetId="12">'[3]１．.経済活動別県内総生産'!#REF!</definedName>
    <definedName name="Hyousoku" localSheetId="13">'[3]１．.経済活動別県内総生産'!#REF!</definedName>
    <definedName name="Hyousoku" localSheetId="14">'[3]１．.経済活動別県内総生産'!#REF!</definedName>
    <definedName name="Hyousoku" localSheetId="20">'[3]１．.経済活動別県内総生産'!#REF!</definedName>
    <definedName name="Hyousoku" localSheetId="21">'[3]１．.経済活動別県内総生産'!#REF!</definedName>
    <definedName name="Hyousoku" localSheetId="22">'[3]１．.経済活動別県内総生産'!#REF!</definedName>
    <definedName name="Hyousoku" localSheetId="23">'[3]１．.経済活動別県内総生産'!#REF!</definedName>
    <definedName name="Hyousoku" localSheetId="24">'[3]１．.経済活動別県内総生産'!#REF!</definedName>
    <definedName name="Hyousoku" localSheetId="25">'[3]１．.経済活動別県内総生産'!#REF!</definedName>
    <definedName name="Hyousoku" localSheetId="28">'[3]１．.経済活動別県内総生産'!#REF!</definedName>
    <definedName name="Hyousoku" localSheetId="2">'[3]１．.経済活動別県内総生産'!#REF!</definedName>
    <definedName name="Hyousoku" localSheetId="29">'[3]１．.経済活動別県内総生産'!#REF!</definedName>
    <definedName name="Hyousoku" localSheetId="30">'[3]１．.経済活動別県内総生産'!#REF!</definedName>
    <definedName name="Hyousoku" localSheetId="31">'[3]１．.経済活動別県内総生産'!#REF!</definedName>
    <definedName name="Hyousoku" localSheetId="32">'[3]１．.経済活動別県内総生産'!#REF!</definedName>
    <definedName name="Hyousoku" localSheetId="33">'[3]１．.経済活動別県内総生産'!#REF!</definedName>
    <definedName name="Hyousoku" localSheetId="34">'[3]１．.経済活動別県内総生産'!#REF!</definedName>
    <definedName name="Hyousoku" localSheetId="36">'[3]１．.経済活動別県内総生産'!#REF!</definedName>
    <definedName name="Hyousoku" localSheetId="43">'[3]１．.経済活動別県内総生産'!#REF!</definedName>
    <definedName name="Hyousoku" localSheetId="44">'[3]１．.経済活動別県内総生産'!#REF!</definedName>
    <definedName name="Hyousoku" localSheetId="45">'[3]１．.経済活動別県内総生産'!#REF!</definedName>
    <definedName name="Hyousoku" localSheetId="4">'[3]１．.経済活動別県内総生産'!#REF!</definedName>
    <definedName name="Hyousoku" localSheetId="49">'[3]１．.経済活動別県内総生産'!#REF!</definedName>
    <definedName name="Hyousoku" localSheetId="50">'[3]１．.経済活動別県内総生産'!#REF!</definedName>
    <definedName name="Hyousoku" localSheetId="57">'[3]１．.経済活動別県内総生産'!#REF!</definedName>
    <definedName name="Hyousoku" localSheetId="58">'[3]１．.経済活動別県内総生産'!#REF!</definedName>
    <definedName name="Hyousoku" localSheetId="59">'[3]１．.経済活動別県内総生産'!#REF!</definedName>
    <definedName name="Hyousoku" localSheetId="61">'[3]１．.経済活動別県内総生産'!#REF!</definedName>
    <definedName name="Hyousoku" localSheetId="62">'[3]１．.経済活動別県内総生産'!#REF!</definedName>
    <definedName name="Hyousoku" localSheetId="8">'[3]１．.経済活動別県内総生産'!#REF!</definedName>
    <definedName name="Hyousoku">'[3]１．.経済活動別県内総生産'!#REF!</definedName>
    <definedName name="HyousokuArea" localSheetId="9">'[3]１．.経済活動別県内総生産'!#REF!</definedName>
    <definedName name="HyousokuArea" localSheetId="10">'[3]１．.経済活動別県内総生産'!#REF!</definedName>
    <definedName name="HyousokuArea" localSheetId="11">'[3]１．.経済活動別県内総生産'!#REF!</definedName>
    <definedName name="HyousokuArea" localSheetId="12">'[3]１．.経済活動別県内総生産'!#REF!</definedName>
    <definedName name="HyousokuArea" localSheetId="13">'[3]１．.経済活動別県内総生産'!#REF!</definedName>
    <definedName name="HyousokuArea" localSheetId="14">'[3]１．.経済活動別県内総生産'!#REF!</definedName>
    <definedName name="HyousokuArea" localSheetId="20">'[3]１．.経済活動別県内総生産'!#REF!</definedName>
    <definedName name="HyousokuArea" localSheetId="21">'[3]１．.経済活動別県内総生産'!#REF!</definedName>
    <definedName name="HyousokuArea" localSheetId="22">'[3]１．.経済活動別県内総生産'!#REF!</definedName>
    <definedName name="HyousokuArea" localSheetId="23">'[3]１．.経済活動別県内総生産'!#REF!</definedName>
    <definedName name="HyousokuArea" localSheetId="24">'[3]１．.経済活動別県内総生産'!#REF!</definedName>
    <definedName name="HyousokuArea" localSheetId="25">'[3]１．.経済活動別県内総生産'!#REF!</definedName>
    <definedName name="HyousokuArea" localSheetId="28">'[3]１．.経済活動別県内総生産'!#REF!</definedName>
    <definedName name="HyousokuArea" localSheetId="2">'[3]１．.経済活動別県内総生産'!#REF!</definedName>
    <definedName name="HyousokuArea" localSheetId="29">'[3]１．.経済活動別県内総生産'!#REF!</definedName>
    <definedName name="HyousokuArea" localSheetId="30">'[3]１．.経済活動別県内総生産'!#REF!</definedName>
    <definedName name="HyousokuArea" localSheetId="31">'[3]１．.経済活動別県内総生産'!#REF!</definedName>
    <definedName name="HyousokuArea" localSheetId="32">'[3]１．.経済活動別県内総生産'!#REF!</definedName>
    <definedName name="HyousokuArea" localSheetId="33">'[3]１．.経済活動別県内総生産'!#REF!</definedName>
    <definedName name="HyousokuArea" localSheetId="34">'[3]１．.経済活動別県内総生産'!#REF!</definedName>
    <definedName name="HyousokuArea" localSheetId="36">'[3]１．.経済活動別県内総生産'!#REF!</definedName>
    <definedName name="HyousokuArea" localSheetId="43">'[3]１．.経済活動別県内総生産'!#REF!</definedName>
    <definedName name="HyousokuArea" localSheetId="44">'[3]１．.経済活動別県内総生産'!#REF!</definedName>
    <definedName name="HyousokuArea" localSheetId="45">'[3]１．.経済活動別県内総生産'!#REF!</definedName>
    <definedName name="HyousokuArea" localSheetId="4">'[3]１．.経済活動別県内総生産'!#REF!</definedName>
    <definedName name="HyousokuArea" localSheetId="49">'[3]１．.経済活動別県内総生産'!#REF!</definedName>
    <definedName name="HyousokuArea" localSheetId="50">'[3]１．.経済活動別県内総生産'!#REF!</definedName>
    <definedName name="HyousokuArea" localSheetId="57">'[3]１．.経済活動別県内総生産'!#REF!</definedName>
    <definedName name="HyousokuArea" localSheetId="58">'[3]１．.経済活動別県内総生産'!#REF!</definedName>
    <definedName name="HyousokuArea" localSheetId="59">'[3]１．.経済活動別県内総生産'!#REF!</definedName>
    <definedName name="HyousokuArea" localSheetId="61">'[3]１．.経済活動別県内総生産'!#REF!</definedName>
    <definedName name="HyousokuArea" localSheetId="62">'[3]１．.経済活動別県内総生産'!#REF!</definedName>
    <definedName name="HyousokuArea" localSheetId="8">'[3]１．.経済活動別県内総生産'!#REF!</definedName>
    <definedName name="HyousokuArea">'[3]１．.経済活動別県内総生産'!#REF!</definedName>
    <definedName name="HyousokuEnd" localSheetId="9">'[3]１．.経済活動別県内総生産'!#REF!</definedName>
    <definedName name="HyousokuEnd" localSheetId="10">'[3]１．.経済活動別県内総生産'!#REF!</definedName>
    <definedName name="HyousokuEnd" localSheetId="11">'[3]１．.経済活動別県内総生産'!#REF!</definedName>
    <definedName name="HyousokuEnd" localSheetId="12">'[3]１．.経済活動別県内総生産'!#REF!</definedName>
    <definedName name="HyousokuEnd" localSheetId="13">'[3]１．.経済活動別県内総生産'!#REF!</definedName>
    <definedName name="HyousokuEnd" localSheetId="14">'[3]１．.経済活動別県内総生産'!#REF!</definedName>
    <definedName name="HyousokuEnd" localSheetId="20">'[3]１．.経済活動別県内総生産'!#REF!</definedName>
    <definedName name="HyousokuEnd" localSheetId="21">'[3]１．.経済活動別県内総生産'!#REF!</definedName>
    <definedName name="HyousokuEnd" localSheetId="22">'[3]１．.経済活動別県内総生産'!#REF!</definedName>
    <definedName name="HyousokuEnd" localSheetId="23">'[3]１．.経済活動別県内総生産'!#REF!</definedName>
    <definedName name="HyousokuEnd" localSheetId="24">'[3]１．.経済活動別県内総生産'!#REF!</definedName>
    <definedName name="HyousokuEnd" localSheetId="25">'[3]１．.経済活動別県内総生産'!#REF!</definedName>
    <definedName name="HyousokuEnd" localSheetId="28">'[3]１．.経済活動別県内総生産'!#REF!</definedName>
    <definedName name="HyousokuEnd" localSheetId="2">'[3]１．.経済活動別県内総生産'!#REF!</definedName>
    <definedName name="HyousokuEnd" localSheetId="29">'[3]１．.経済活動別県内総生産'!#REF!</definedName>
    <definedName name="HyousokuEnd" localSheetId="30">'[3]１．.経済活動別県内総生産'!#REF!</definedName>
    <definedName name="HyousokuEnd" localSheetId="31">'[3]１．.経済活動別県内総生産'!#REF!</definedName>
    <definedName name="HyousokuEnd" localSheetId="32">'[3]１．.経済活動別県内総生産'!#REF!</definedName>
    <definedName name="HyousokuEnd" localSheetId="33">'[3]１．.経済活動別県内総生産'!#REF!</definedName>
    <definedName name="HyousokuEnd" localSheetId="34">'[3]１．.経済活動別県内総生産'!#REF!</definedName>
    <definedName name="HyousokuEnd" localSheetId="36">'[3]１．.経済活動別県内総生産'!#REF!</definedName>
    <definedName name="HyousokuEnd" localSheetId="43">'[3]１．.経済活動別県内総生産'!#REF!</definedName>
    <definedName name="HyousokuEnd" localSheetId="44">'[3]１．.経済活動別県内総生産'!#REF!</definedName>
    <definedName name="HyousokuEnd" localSheetId="45">'[3]１．.経済活動別県内総生産'!#REF!</definedName>
    <definedName name="HyousokuEnd" localSheetId="4">'[3]１．.経済活動別県内総生産'!#REF!</definedName>
    <definedName name="HyousokuEnd" localSheetId="49">'[3]１．.経済活動別県内総生産'!#REF!</definedName>
    <definedName name="HyousokuEnd" localSheetId="50">'[3]１．.経済活動別県内総生産'!#REF!</definedName>
    <definedName name="HyousokuEnd" localSheetId="57">'[3]１．.経済活動別県内総生産'!#REF!</definedName>
    <definedName name="HyousokuEnd" localSheetId="58">'[3]１．.経済活動別県内総生産'!#REF!</definedName>
    <definedName name="HyousokuEnd" localSheetId="59">'[3]１．.経済活動別県内総生産'!#REF!</definedName>
    <definedName name="HyousokuEnd" localSheetId="61">'[3]１．.経済活動別県内総生産'!#REF!</definedName>
    <definedName name="HyousokuEnd" localSheetId="62">'[3]１．.経済活動別県内総生産'!#REF!</definedName>
    <definedName name="HyousokuEnd" localSheetId="8">'[3]１．.経済活動別県内総生産'!#REF!</definedName>
    <definedName name="HyousokuEnd">'[3]１．.経済活動別県内総生産'!#REF!</definedName>
    <definedName name="Index" localSheetId="9">#REF!</definedName>
    <definedName name="Index" localSheetId="10">#REF!</definedName>
    <definedName name="Index" localSheetId="11">#REF!</definedName>
    <definedName name="Index" localSheetId="12">#REF!</definedName>
    <definedName name="Index" localSheetId="13">#REF!</definedName>
    <definedName name="Index" localSheetId="14">#REF!</definedName>
    <definedName name="Index" localSheetId="21">#REF!</definedName>
    <definedName name="Index" localSheetId="23">#REF!</definedName>
    <definedName name="Index" localSheetId="25">#REF!</definedName>
    <definedName name="Index" localSheetId="29">#REF!</definedName>
    <definedName name="Index" localSheetId="30">#REF!</definedName>
    <definedName name="Index" localSheetId="31">#REF!</definedName>
    <definedName name="Index" localSheetId="32">#REF!</definedName>
    <definedName name="Index" localSheetId="33">#REF!</definedName>
    <definedName name="Index" localSheetId="34">#REF!</definedName>
    <definedName name="Index" localSheetId="36">#REF!</definedName>
    <definedName name="Index" localSheetId="49">#REF!</definedName>
    <definedName name="Index" localSheetId="50">#REF!</definedName>
    <definedName name="Index">#REF!</definedName>
    <definedName name="inMb" localSheetId="9">#REF!</definedName>
    <definedName name="inMb" localSheetId="10">#REF!</definedName>
    <definedName name="inMb" localSheetId="11">#REF!</definedName>
    <definedName name="inMb" localSheetId="12">#REF!</definedName>
    <definedName name="inMb" localSheetId="13">#REF!</definedName>
    <definedName name="inMb" localSheetId="14">#REF!</definedName>
    <definedName name="inMb" localSheetId="20">#REF!</definedName>
    <definedName name="inMb" localSheetId="21">#REF!</definedName>
    <definedName name="inMb" localSheetId="22">#REF!</definedName>
    <definedName name="inMb" localSheetId="23">#REF!</definedName>
    <definedName name="inMb" localSheetId="24">#REF!</definedName>
    <definedName name="inMb" localSheetId="25">#REF!</definedName>
    <definedName name="inMb" localSheetId="28">#REF!</definedName>
    <definedName name="inMb" localSheetId="2">#REF!</definedName>
    <definedName name="inMb" localSheetId="29">#REF!</definedName>
    <definedName name="inMb" localSheetId="30">#REF!</definedName>
    <definedName name="inMb" localSheetId="31">#REF!</definedName>
    <definedName name="inMb" localSheetId="32">#REF!</definedName>
    <definedName name="inMb" localSheetId="33">#REF!</definedName>
    <definedName name="inMb" localSheetId="34">#REF!</definedName>
    <definedName name="inMb" localSheetId="36">#REF!</definedName>
    <definedName name="inMb" localSheetId="43">#REF!</definedName>
    <definedName name="inMb" localSheetId="44">#REF!</definedName>
    <definedName name="inMb" localSheetId="45">#REF!</definedName>
    <definedName name="inMb" localSheetId="4">#REF!</definedName>
    <definedName name="inMb" localSheetId="49">#REF!</definedName>
    <definedName name="inMb" localSheetId="50">#REF!</definedName>
    <definedName name="inMb" localSheetId="62">#REF!</definedName>
    <definedName name="inMb" localSheetId="8">#REF!</definedName>
    <definedName name="inMb">#REF!</definedName>
    <definedName name="K" localSheetId="9">#REF!</definedName>
    <definedName name="K" localSheetId="10">#REF!</definedName>
    <definedName name="K" localSheetId="11">#REF!</definedName>
    <definedName name="K" localSheetId="12">#REF!</definedName>
    <definedName name="K" localSheetId="13">#REF!</definedName>
    <definedName name="K" localSheetId="14">#REF!</definedName>
    <definedName name="K" localSheetId="20">#REF!</definedName>
    <definedName name="K" localSheetId="21">#REF!</definedName>
    <definedName name="K" localSheetId="22">#REF!</definedName>
    <definedName name="K" localSheetId="23">#REF!</definedName>
    <definedName name="K" localSheetId="24">#REF!</definedName>
    <definedName name="K" localSheetId="25">#REF!</definedName>
    <definedName name="K" localSheetId="28">#REF!</definedName>
    <definedName name="K" localSheetId="2">#REF!</definedName>
    <definedName name="K" localSheetId="29">#REF!</definedName>
    <definedName name="K" localSheetId="30">#REF!</definedName>
    <definedName name="K" localSheetId="31">#REF!</definedName>
    <definedName name="K" localSheetId="32">#REF!</definedName>
    <definedName name="K" localSheetId="33">#REF!</definedName>
    <definedName name="K" localSheetId="34">#REF!</definedName>
    <definedName name="K" localSheetId="36">#REF!</definedName>
    <definedName name="K" localSheetId="43">#REF!</definedName>
    <definedName name="K" localSheetId="44">#REF!</definedName>
    <definedName name="K" localSheetId="45">#REF!</definedName>
    <definedName name="K" localSheetId="4">#REF!</definedName>
    <definedName name="K" localSheetId="49">#REF!</definedName>
    <definedName name="K" localSheetId="50">#REF!</definedName>
    <definedName name="K" localSheetId="62">#REF!</definedName>
    <definedName name="K" localSheetId="8">#REF!</definedName>
    <definedName name="K">#REF!</definedName>
    <definedName name="kkkk" localSheetId="9">#REF!</definedName>
    <definedName name="kkkk" localSheetId="10">#REF!</definedName>
    <definedName name="kkkk" localSheetId="11">#REF!</definedName>
    <definedName name="kkkk" localSheetId="12">#REF!</definedName>
    <definedName name="kkkk" localSheetId="13">#REF!</definedName>
    <definedName name="kkkk" localSheetId="14">#REF!</definedName>
    <definedName name="kkkk" localSheetId="20">#REF!</definedName>
    <definedName name="kkkk" localSheetId="21">#REF!</definedName>
    <definedName name="kkkk" localSheetId="22">#REF!</definedName>
    <definedName name="kkkk" localSheetId="23">#REF!</definedName>
    <definedName name="kkkk" localSheetId="24">#REF!</definedName>
    <definedName name="kkkk" localSheetId="25">#REF!</definedName>
    <definedName name="kkkk" localSheetId="28">#REF!</definedName>
    <definedName name="kkkk" localSheetId="2">#REF!</definedName>
    <definedName name="kkkk" localSheetId="29">#REF!</definedName>
    <definedName name="kkkk" localSheetId="30">#REF!</definedName>
    <definedName name="kkkk" localSheetId="31">#REF!</definedName>
    <definedName name="kkkk" localSheetId="32">#REF!</definedName>
    <definedName name="kkkk" localSheetId="33">#REF!</definedName>
    <definedName name="kkkk" localSheetId="34">#REF!</definedName>
    <definedName name="kkkk" localSheetId="36">#REF!</definedName>
    <definedName name="kkkk" localSheetId="43">#REF!</definedName>
    <definedName name="kkkk" localSheetId="44">#REF!</definedName>
    <definedName name="kkkk" localSheetId="45">#REF!</definedName>
    <definedName name="kkkk" localSheetId="4">#REF!</definedName>
    <definedName name="kkkk" localSheetId="49">#REF!</definedName>
    <definedName name="kkkk" localSheetId="50">#REF!</definedName>
    <definedName name="kkkk" localSheetId="57">#REF!</definedName>
    <definedName name="kkkk" localSheetId="58">#REF!</definedName>
    <definedName name="kkkk" localSheetId="59">#REF!</definedName>
    <definedName name="kkkk" localSheetId="61">#REF!</definedName>
    <definedName name="kkkk" localSheetId="62">#REF!</definedName>
    <definedName name="kkkk" localSheetId="8">#REF!</definedName>
    <definedName name="kkkk">#REF!</definedName>
    <definedName name="klh" localSheetId="9">#REF!</definedName>
    <definedName name="klh" localSheetId="10">#REF!</definedName>
    <definedName name="klh" localSheetId="11">#REF!</definedName>
    <definedName name="klh" localSheetId="12">#REF!</definedName>
    <definedName name="klh" localSheetId="13">#REF!</definedName>
    <definedName name="klh" localSheetId="14">#REF!</definedName>
    <definedName name="klh" localSheetId="20">#REF!</definedName>
    <definedName name="klh" localSheetId="21">#REF!</definedName>
    <definedName name="klh" localSheetId="22">#REF!</definedName>
    <definedName name="klh" localSheetId="23">#REF!</definedName>
    <definedName name="klh" localSheetId="24">#REF!</definedName>
    <definedName name="klh" localSheetId="25">#REF!</definedName>
    <definedName name="klh" localSheetId="28">#REF!</definedName>
    <definedName name="klh" localSheetId="2">#REF!</definedName>
    <definedName name="klh" localSheetId="29">#REF!</definedName>
    <definedName name="klh" localSheetId="30">#REF!</definedName>
    <definedName name="klh" localSheetId="31">#REF!</definedName>
    <definedName name="klh" localSheetId="32">#REF!</definedName>
    <definedName name="klh" localSheetId="33">#REF!</definedName>
    <definedName name="klh" localSheetId="34">#REF!</definedName>
    <definedName name="klh" localSheetId="36">#REF!</definedName>
    <definedName name="klh" localSheetId="43">#REF!</definedName>
    <definedName name="klh" localSheetId="44">#REF!</definedName>
    <definedName name="klh" localSheetId="45">#REF!</definedName>
    <definedName name="klh" localSheetId="4">#REF!</definedName>
    <definedName name="klh" localSheetId="49">#REF!</definedName>
    <definedName name="klh" localSheetId="50">#REF!</definedName>
    <definedName name="klh" localSheetId="62">#REF!</definedName>
    <definedName name="klh" localSheetId="8">#REF!</definedName>
    <definedName name="klh">#REF!</definedName>
    <definedName name="lop" localSheetId="9">#REF!</definedName>
    <definedName name="lop" localSheetId="10">#REF!</definedName>
    <definedName name="lop" localSheetId="11">#REF!</definedName>
    <definedName name="lop" localSheetId="12">#REF!</definedName>
    <definedName name="lop" localSheetId="13">#REF!</definedName>
    <definedName name="lop" localSheetId="14">#REF!</definedName>
    <definedName name="lop" localSheetId="20">#REF!</definedName>
    <definedName name="lop" localSheetId="21">#REF!</definedName>
    <definedName name="lop" localSheetId="22">#REF!</definedName>
    <definedName name="lop" localSheetId="23">#REF!</definedName>
    <definedName name="lop" localSheetId="24">#REF!</definedName>
    <definedName name="lop" localSheetId="25">#REF!</definedName>
    <definedName name="lop" localSheetId="28">#REF!</definedName>
    <definedName name="lop" localSheetId="2">#REF!</definedName>
    <definedName name="lop" localSheetId="29">#REF!</definedName>
    <definedName name="lop" localSheetId="30">#REF!</definedName>
    <definedName name="lop" localSheetId="31">#REF!</definedName>
    <definedName name="lop" localSheetId="32">#REF!</definedName>
    <definedName name="lop" localSheetId="33">#REF!</definedName>
    <definedName name="lop" localSheetId="34">#REF!</definedName>
    <definedName name="lop" localSheetId="36">#REF!</definedName>
    <definedName name="lop" localSheetId="43">#REF!</definedName>
    <definedName name="lop" localSheetId="44">#REF!</definedName>
    <definedName name="lop" localSheetId="45">#REF!</definedName>
    <definedName name="lop" localSheetId="4">#REF!</definedName>
    <definedName name="lop" localSheetId="49">#REF!</definedName>
    <definedName name="lop" localSheetId="50">#REF!</definedName>
    <definedName name="lop" localSheetId="62">#REF!</definedName>
    <definedName name="lop" localSheetId="8">#REF!</definedName>
    <definedName name="lop">#REF!</definedName>
    <definedName name="lop0" localSheetId="9">#REF!</definedName>
    <definedName name="lop0" localSheetId="10">#REF!</definedName>
    <definedName name="lop0" localSheetId="11">#REF!</definedName>
    <definedName name="lop0" localSheetId="12">#REF!</definedName>
    <definedName name="lop0" localSheetId="13">#REF!</definedName>
    <definedName name="lop0" localSheetId="14">#REF!</definedName>
    <definedName name="lop0" localSheetId="20">#REF!</definedName>
    <definedName name="lop0" localSheetId="21">#REF!</definedName>
    <definedName name="lop0" localSheetId="22">#REF!</definedName>
    <definedName name="lop0" localSheetId="23">#REF!</definedName>
    <definedName name="lop0" localSheetId="24">#REF!</definedName>
    <definedName name="lop0" localSheetId="25">#REF!</definedName>
    <definedName name="lop0" localSheetId="28">#REF!</definedName>
    <definedName name="lop0" localSheetId="2">#REF!</definedName>
    <definedName name="lop0" localSheetId="29">#REF!</definedName>
    <definedName name="lop0" localSheetId="30">#REF!</definedName>
    <definedName name="lop0" localSheetId="31">#REF!</definedName>
    <definedName name="lop0" localSheetId="32">#REF!</definedName>
    <definedName name="lop0" localSheetId="33">#REF!</definedName>
    <definedName name="lop0" localSheetId="34">#REF!</definedName>
    <definedName name="lop0" localSheetId="36">#REF!</definedName>
    <definedName name="lop0" localSheetId="43">#REF!</definedName>
    <definedName name="lop0" localSheetId="44">#REF!</definedName>
    <definedName name="lop0" localSheetId="45">#REF!</definedName>
    <definedName name="lop0" localSheetId="4">#REF!</definedName>
    <definedName name="lop0" localSheetId="49">#REF!</definedName>
    <definedName name="lop0" localSheetId="50">#REF!</definedName>
    <definedName name="lop0" localSheetId="62">#REF!</definedName>
    <definedName name="lop0" localSheetId="8">#REF!</definedName>
    <definedName name="lop0">#REF!</definedName>
    <definedName name="LOPIW92" localSheetId="42">#REF!</definedName>
    <definedName name="LOPIW92" localSheetId="9">#REF!</definedName>
    <definedName name="LOPIW92" localSheetId="10">#REF!</definedName>
    <definedName name="LOPIW92" localSheetId="11">#REF!</definedName>
    <definedName name="LOPIW92" localSheetId="12">#REF!</definedName>
    <definedName name="LOPIW92" localSheetId="13">#REF!</definedName>
    <definedName name="LOPIW92" localSheetId="14">#REF!</definedName>
    <definedName name="LOPIW92" localSheetId="17">#REF!</definedName>
    <definedName name="LOPIW92" localSheetId="20">#REF!</definedName>
    <definedName name="LOPIW92" localSheetId="21">#REF!</definedName>
    <definedName name="LOPIW92" localSheetId="22">#REF!</definedName>
    <definedName name="LOPIW92" localSheetId="23">#REF!</definedName>
    <definedName name="LOPIW92" localSheetId="24">#REF!</definedName>
    <definedName name="LOPIW92" localSheetId="25">#REF!</definedName>
    <definedName name="LOPIW92" localSheetId="28">#REF!</definedName>
    <definedName name="LOPIW92" localSheetId="2">#REF!</definedName>
    <definedName name="LOPIW92" localSheetId="29">#REF!</definedName>
    <definedName name="LOPIW92" localSheetId="30">#REF!</definedName>
    <definedName name="LOPIW92" localSheetId="31">#REF!</definedName>
    <definedName name="LOPIW92" localSheetId="32">#REF!</definedName>
    <definedName name="LOPIW92" localSheetId="33">#REF!</definedName>
    <definedName name="LOPIW92" localSheetId="34">#REF!</definedName>
    <definedName name="LOPIW92" localSheetId="36">#REF!</definedName>
    <definedName name="LOPIW92" localSheetId="43">#REF!</definedName>
    <definedName name="LOPIW92" localSheetId="44">#REF!</definedName>
    <definedName name="LOPIW92" localSheetId="45">#REF!</definedName>
    <definedName name="LOPIW92" localSheetId="4">#REF!</definedName>
    <definedName name="LOPIW92" localSheetId="49">#REF!</definedName>
    <definedName name="LOPIW92" localSheetId="50">#REF!</definedName>
    <definedName name="LOPIW92" localSheetId="53">#REF!</definedName>
    <definedName name="LOPIW92" localSheetId="57">#REF!</definedName>
    <definedName name="LOPIW92" localSheetId="58">#REF!</definedName>
    <definedName name="LOPIW92" localSheetId="59">#REF!</definedName>
    <definedName name="LOPIW92" localSheetId="60">#REF!</definedName>
    <definedName name="LOPIW92" localSheetId="61">#REF!</definedName>
    <definedName name="LOPIW92" localSheetId="62">#REF!</definedName>
    <definedName name="LOPIW92" localSheetId="7">#REF!</definedName>
    <definedName name="LOPIW92" localSheetId="8">#REF!</definedName>
    <definedName name="LOPIW92">#REF!</definedName>
    <definedName name="MACRO" localSheetId="9">#REF!</definedName>
    <definedName name="MACRO" localSheetId="10">#REF!</definedName>
    <definedName name="MACRO" localSheetId="11">#REF!</definedName>
    <definedName name="MACRO" localSheetId="12">#REF!</definedName>
    <definedName name="MACRO" localSheetId="13">#REF!</definedName>
    <definedName name="MACRO" localSheetId="14">#REF!</definedName>
    <definedName name="MACRO" localSheetId="20">#REF!</definedName>
    <definedName name="MACRO" localSheetId="21">#REF!</definedName>
    <definedName name="MACRO" localSheetId="22">#REF!</definedName>
    <definedName name="MACRO" localSheetId="23">#REF!</definedName>
    <definedName name="MACRO" localSheetId="24">#REF!</definedName>
    <definedName name="MACRO" localSheetId="25">#REF!</definedName>
    <definedName name="MACRO" localSheetId="28">#REF!</definedName>
    <definedName name="MACRO" localSheetId="2">#REF!</definedName>
    <definedName name="MACRO" localSheetId="29">#REF!</definedName>
    <definedName name="MACRO" localSheetId="30">#REF!</definedName>
    <definedName name="MACRO" localSheetId="31">#REF!</definedName>
    <definedName name="MACRO" localSheetId="32">#REF!</definedName>
    <definedName name="MACRO" localSheetId="33">#REF!</definedName>
    <definedName name="MACRO" localSheetId="34">#REF!</definedName>
    <definedName name="MACRO" localSheetId="36">#REF!</definedName>
    <definedName name="MACRO" localSheetId="43">#REF!</definedName>
    <definedName name="MACRO" localSheetId="44">#REF!</definedName>
    <definedName name="MACRO" localSheetId="45">#REF!</definedName>
    <definedName name="MACRO" localSheetId="4">#REF!</definedName>
    <definedName name="MACRO" localSheetId="49">#REF!</definedName>
    <definedName name="MACRO" localSheetId="50">#REF!</definedName>
    <definedName name="MACRO" localSheetId="57">#REF!</definedName>
    <definedName name="MACRO" localSheetId="58">#REF!</definedName>
    <definedName name="MACRO" localSheetId="59">#REF!</definedName>
    <definedName name="MACRO" localSheetId="61">#REF!</definedName>
    <definedName name="MACRO" localSheetId="62">#REF!</definedName>
    <definedName name="MACRO" localSheetId="8">#REF!</definedName>
    <definedName name="MACRO">#REF!</definedName>
    <definedName name="oing" localSheetId="9">#REF!</definedName>
    <definedName name="oing" localSheetId="10">#REF!</definedName>
    <definedName name="oing" localSheetId="11">#REF!</definedName>
    <definedName name="oing" localSheetId="12">#REF!</definedName>
    <definedName name="oing" localSheetId="13">#REF!</definedName>
    <definedName name="oing" localSheetId="14">#REF!</definedName>
    <definedName name="oing" localSheetId="20">#REF!</definedName>
    <definedName name="oing" localSheetId="21">#REF!</definedName>
    <definedName name="oing" localSheetId="22">#REF!</definedName>
    <definedName name="oing" localSheetId="23">#REF!</definedName>
    <definedName name="oing" localSheetId="24">#REF!</definedName>
    <definedName name="oing" localSheetId="25">#REF!</definedName>
    <definedName name="oing" localSheetId="28">#REF!</definedName>
    <definedName name="oing" localSheetId="2">#REF!</definedName>
    <definedName name="oing" localSheetId="29">#REF!</definedName>
    <definedName name="oing" localSheetId="30">#REF!</definedName>
    <definedName name="oing" localSheetId="31">#REF!</definedName>
    <definedName name="oing" localSheetId="32">#REF!</definedName>
    <definedName name="oing" localSheetId="33">#REF!</definedName>
    <definedName name="oing" localSheetId="34">#REF!</definedName>
    <definedName name="oing" localSheetId="36">#REF!</definedName>
    <definedName name="oing" localSheetId="43">#REF!</definedName>
    <definedName name="oing" localSheetId="44">#REF!</definedName>
    <definedName name="oing" localSheetId="45">#REF!</definedName>
    <definedName name="oing" localSheetId="4">#REF!</definedName>
    <definedName name="oing" localSheetId="49">#REF!</definedName>
    <definedName name="oing" localSheetId="50">#REF!</definedName>
    <definedName name="oing" localSheetId="62">#REF!</definedName>
    <definedName name="oing" localSheetId="8">#REF!</definedName>
    <definedName name="oing">#REF!</definedName>
    <definedName name="OIU" localSheetId="9">#REF!</definedName>
    <definedName name="OIU" localSheetId="10">#REF!</definedName>
    <definedName name="OIU" localSheetId="11">#REF!</definedName>
    <definedName name="OIU" localSheetId="12">#REF!</definedName>
    <definedName name="OIU" localSheetId="13">#REF!</definedName>
    <definedName name="OIU" localSheetId="14">#REF!</definedName>
    <definedName name="OIU" localSheetId="20">#REF!</definedName>
    <definedName name="OIU" localSheetId="21">#REF!</definedName>
    <definedName name="OIU" localSheetId="22">#REF!</definedName>
    <definedName name="OIU" localSheetId="23">#REF!</definedName>
    <definedName name="OIU" localSheetId="24">#REF!</definedName>
    <definedName name="OIU" localSheetId="25">#REF!</definedName>
    <definedName name="OIU" localSheetId="28">#REF!</definedName>
    <definedName name="OIU" localSheetId="2">#REF!</definedName>
    <definedName name="OIU" localSheetId="29">#REF!</definedName>
    <definedName name="OIU" localSheetId="30">#REF!</definedName>
    <definedName name="OIU" localSheetId="31">#REF!</definedName>
    <definedName name="OIU" localSheetId="32">#REF!</definedName>
    <definedName name="OIU" localSheetId="33">#REF!</definedName>
    <definedName name="OIU" localSheetId="34">#REF!</definedName>
    <definedName name="OIU" localSheetId="36">#REF!</definedName>
    <definedName name="OIU" localSheetId="43">#REF!</definedName>
    <definedName name="OIU" localSheetId="44">#REF!</definedName>
    <definedName name="OIU" localSheetId="45">#REF!</definedName>
    <definedName name="OIU" localSheetId="4">#REF!</definedName>
    <definedName name="OIU" localSheetId="49">#REF!</definedName>
    <definedName name="OIU" localSheetId="50">#REF!</definedName>
    <definedName name="OIU" localSheetId="62">#REF!</definedName>
    <definedName name="OIU" localSheetId="8">#REF!</definedName>
    <definedName name="OIU">#REF!</definedName>
    <definedName name="p" localSheetId="42">#REF!</definedName>
    <definedName name="p" localSheetId="9">#REF!</definedName>
    <definedName name="p" localSheetId="10">#REF!</definedName>
    <definedName name="p" localSheetId="11">#REF!</definedName>
    <definedName name="p" localSheetId="12">#REF!</definedName>
    <definedName name="p" localSheetId="13">#REF!</definedName>
    <definedName name="p" localSheetId="14">#REF!</definedName>
    <definedName name="p" localSheetId="17">#REF!</definedName>
    <definedName name="p" localSheetId="20">#REF!</definedName>
    <definedName name="p" localSheetId="21">#REF!</definedName>
    <definedName name="p" localSheetId="22">#REF!</definedName>
    <definedName name="p" localSheetId="23">#REF!</definedName>
    <definedName name="p" localSheetId="24">#REF!</definedName>
    <definedName name="p" localSheetId="25">#REF!</definedName>
    <definedName name="p" localSheetId="28">#REF!</definedName>
    <definedName name="p" localSheetId="2">#REF!</definedName>
    <definedName name="p" localSheetId="29">#REF!</definedName>
    <definedName name="p" localSheetId="30">#REF!</definedName>
    <definedName name="p" localSheetId="31">#REF!</definedName>
    <definedName name="p" localSheetId="32">#REF!</definedName>
    <definedName name="p" localSheetId="33">#REF!</definedName>
    <definedName name="p" localSheetId="34">#REF!</definedName>
    <definedName name="p" localSheetId="36">#REF!</definedName>
    <definedName name="p" localSheetId="43">#REF!</definedName>
    <definedName name="p" localSheetId="44">#REF!</definedName>
    <definedName name="p" localSheetId="45">#REF!</definedName>
    <definedName name="p" localSheetId="4">#REF!</definedName>
    <definedName name="p" localSheetId="49">#REF!</definedName>
    <definedName name="p" localSheetId="50">#REF!</definedName>
    <definedName name="p" localSheetId="53">#REF!</definedName>
    <definedName name="p" localSheetId="57">#REF!</definedName>
    <definedName name="p" localSheetId="58">#REF!</definedName>
    <definedName name="p" localSheetId="59">#REF!</definedName>
    <definedName name="p" localSheetId="60">#REF!</definedName>
    <definedName name="p" localSheetId="61">#REF!</definedName>
    <definedName name="p" localSheetId="62">#REF!</definedName>
    <definedName name="p" localSheetId="7">#REF!</definedName>
    <definedName name="p" localSheetId="8">#REF!</definedName>
    <definedName name="p">#REF!</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9">#REF!</definedName>
    <definedName name="PH" localSheetId="10">#REF!</definedName>
    <definedName name="PH" localSheetId="11">#REF!</definedName>
    <definedName name="PH" localSheetId="12">#REF!</definedName>
    <definedName name="PH" localSheetId="13">#REF!</definedName>
    <definedName name="PH" localSheetId="14">#REF!</definedName>
    <definedName name="PH" localSheetId="20">#REF!</definedName>
    <definedName name="PH" localSheetId="21">#REF!</definedName>
    <definedName name="PH" localSheetId="22">#REF!</definedName>
    <definedName name="PH" localSheetId="23">#REF!</definedName>
    <definedName name="PH" localSheetId="24">#REF!</definedName>
    <definedName name="PH" localSheetId="25">#REF!</definedName>
    <definedName name="PH" localSheetId="28">#REF!</definedName>
    <definedName name="PH" localSheetId="2">#REF!</definedName>
    <definedName name="PH" localSheetId="29">#REF!</definedName>
    <definedName name="PH" localSheetId="30">#REF!</definedName>
    <definedName name="PH" localSheetId="31">#REF!</definedName>
    <definedName name="PH" localSheetId="32">#REF!</definedName>
    <definedName name="PH" localSheetId="33">#REF!</definedName>
    <definedName name="PH" localSheetId="34">#REF!</definedName>
    <definedName name="PH" localSheetId="36">#REF!</definedName>
    <definedName name="PH" localSheetId="43">#REF!</definedName>
    <definedName name="PH" localSheetId="44">#REF!</definedName>
    <definedName name="PH" localSheetId="45">#REF!</definedName>
    <definedName name="PH" localSheetId="4">#REF!</definedName>
    <definedName name="PH" localSheetId="49">#REF!</definedName>
    <definedName name="PH" localSheetId="50">#REF!</definedName>
    <definedName name="PH" localSheetId="57">#REF!</definedName>
    <definedName name="PH" localSheetId="58">#REF!</definedName>
    <definedName name="PH" localSheetId="59">#REF!</definedName>
    <definedName name="PH" localSheetId="61">#REF!</definedName>
    <definedName name="PH" localSheetId="62">#REF!</definedName>
    <definedName name="PH" localSheetId="8">#REF!</definedName>
    <definedName name="PH">#REF!</definedName>
    <definedName name="PKLUY" localSheetId="9">#REF!</definedName>
    <definedName name="PKLUY" localSheetId="10">#REF!</definedName>
    <definedName name="PKLUY" localSheetId="11">#REF!</definedName>
    <definedName name="PKLUY" localSheetId="12">#REF!</definedName>
    <definedName name="PKLUY" localSheetId="13">#REF!</definedName>
    <definedName name="PKLUY" localSheetId="14">#REF!</definedName>
    <definedName name="PKLUY" localSheetId="20">#REF!</definedName>
    <definedName name="PKLUY" localSheetId="21">#REF!</definedName>
    <definedName name="PKLUY" localSheetId="22">#REF!</definedName>
    <definedName name="PKLUY" localSheetId="23">#REF!</definedName>
    <definedName name="PKLUY" localSheetId="24">#REF!</definedName>
    <definedName name="PKLUY" localSheetId="25">#REF!</definedName>
    <definedName name="PKLUY" localSheetId="28">#REF!</definedName>
    <definedName name="PKLUY" localSheetId="2">#REF!</definedName>
    <definedName name="PKLUY" localSheetId="29">#REF!</definedName>
    <definedName name="PKLUY" localSheetId="30">#REF!</definedName>
    <definedName name="PKLUY" localSheetId="31">#REF!</definedName>
    <definedName name="PKLUY" localSheetId="32">#REF!</definedName>
    <definedName name="PKLUY" localSheetId="33">#REF!</definedName>
    <definedName name="PKLUY" localSheetId="34">#REF!</definedName>
    <definedName name="PKLUY" localSheetId="36">#REF!</definedName>
    <definedName name="PKLUY" localSheetId="43">#REF!</definedName>
    <definedName name="PKLUY" localSheetId="44">#REF!</definedName>
    <definedName name="PKLUY" localSheetId="45">#REF!</definedName>
    <definedName name="PKLUY" localSheetId="4">#REF!</definedName>
    <definedName name="PKLUY" localSheetId="49">#REF!</definedName>
    <definedName name="PKLUY" localSheetId="50">#REF!</definedName>
    <definedName name="PKLUY" localSheetId="57">#REF!</definedName>
    <definedName name="PKLUY" localSheetId="58">#REF!</definedName>
    <definedName name="PKLUY" localSheetId="59">#REF!</definedName>
    <definedName name="PKLUY" localSheetId="61">#REF!</definedName>
    <definedName name="PKLUY" localSheetId="62">#REF!</definedName>
    <definedName name="PKLUY" localSheetId="8">#REF!</definedName>
    <definedName name="PKLUY">#REF!</definedName>
    <definedName name="ｐｏｉ" localSheetId="9">#REF!</definedName>
    <definedName name="ｐｏｉ" localSheetId="10">#REF!</definedName>
    <definedName name="ｐｏｉ" localSheetId="11">#REF!</definedName>
    <definedName name="ｐｏｉ" localSheetId="12">#REF!</definedName>
    <definedName name="ｐｏｉ" localSheetId="13">#REF!</definedName>
    <definedName name="ｐｏｉ" localSheetId="14">#REF!</definedName>
    <definedName name="ｐｏｉ" localSheetId="17">#REF!</definedName>
    <definedName name="ｐｏｉ" localSheetId="20">#REF!</definedName>
    <definedName name="ｐｏｉ" localSheetId="21">#REF!</definedName>
    <definedName name="ｐｏｉ" localSheetId="22">#REF!</definedName>
    <definedName name="ｐｏｉ" localSheetId="23">#REF!</definedName>
    <definedName name="ｐｏｉ" localSheetId="24">#REF!</definedName>
    <definedName name="ｐｏｉ" localSheetId="25">#REF!</definedName>
    <definedName name="ｐｏｉ" localSheetId="28">#REF!</definedName>
    <definedName name="ｐｏｉ" localSheetId="2">#REF!</definedName>
    <definedName name="ｐｏｉ" localSheetId="29">#REF!</definedName>
    <definedName name="ｐｏｉ" localSheetId="30">#REF!</definedName>
    <definedName name="ｐｏｉ" localSheetId="31">#REF!</definedName>
    <definedName name="ｐｏｉ" localSheetId="32">#REF!</definedName>
    <definedName name="ｐｏｉ" localSheetId="33">#REF!</definedName>
    <definedName name="ｐｏｉ" localSheetId="34">#REF!</definedName>
    <definedName name="ｐｏｉ" localSheetId="36">#REF!</definedName>
    <definedName name="ｐｏｉ" localSheetId="43">#REF!</definedName>
    <definedName name="ｐｏｉ" localSheetId="44">#REF!</definedName>
    <definedName name="ｐｏｉ" localSheetId="45">#REF!</definedName>
    <definedName name="ｐｏｉ" localSheetId="4">#REF!</definedName>
    <definedName name="ｐｏｉ" localSheetId="49">#REF!</definedName>
    <definedName name="ｐｏｉ" localSheetId="50">#REF!</definedName>
    <definedName name="ｐｏｉ" localSheetId="62">#REF!</definedName>
    <definedName name="ｐｏｉ" localSheetId="8">#REF!</definedName>
    <definedName name="ｐｏｉ">#REF!</definedName>
    <definedName name="ｐｒｉｎｔ" localSheetId="42">#REF!</definedName>
    <definedName name="ｐｒｉｎｔ" localSheetId="9">#REF!</definedName>
    <definedName name="ｐｒｉｎｔ" localSheetId="10">#REF!</definedName>
    <definedName name="ｐｒｉｎｔ" localSheetId="11">#REF!</definedName>
    <definedName name="ｐｒｉｎｔ" localSheetId="12">#REF!</definedName>
    <definedName name="ｐｒｉｎｔ" localSheetId="13">#REF!</definedName>
    <definedName name="ｐｒｉｎｔ" localSheetId="14">#REF!</definedName>
    <definedName name="ｐｒｉｎｔ" localSheetId="17">#REF!</definedName>
    <definedName name="ｐｒｉｎｔ" localSheetId="20">#REF!</definedName>
    <definedName name="ｐｒｉｎｔ" localSheetId="21">#REF!</definedName>
    <definedName name="ｐｒｉｎｔ" localSheetId="22">#REF!</definedName>
    <definedName name="ｐｒｉｎｔ" localSheetId="23">#REF!</definedName>
    <definedName name="ｐｒｉｎｔ" localSheetId="24">#REF!</definedName>
    <definedName name="ｐｒｉｎｔ" localSheetId="25">#REF!</definedName>
    <definedName name="ｐｒｉｎｔ" localSheetId="28">#REF!</definedName>
    <definedName name="ｐｒｉｎｔ" localSheetId="2">#REF!</definedName>
    <definedName name="ｐｒｉｎｔ" localSheetId="29">#REF!</definedName>
    <definedName name="ｐｒｉｎｔ" localSheetId="30">#REF!</definedName>
    <definedName name="ｐｒｉｎｔ" localSheetId="31">#REF!</definedName>
    <definedName name="ｐｒｉｎｔ" localSheetId="32">#REF!</definedName>
    <definedName name="ｐｒｉｎｔ" localSheetId="33">#REF!</definedName>
    <definedName name="ｐｒｉｎｔ" localSheetId="34">#REF!</definedName>
    <definedName name="ｐｒｉｎｔ" localSheetId="36">#REF!</definedName>
    <definedName name="ｐｒｉｎｔ" localSheetId="43">#REF!</definedName>
    <definedName name="ｐｒｉｎｔ" localSheetId="44">#REF!</definedName>
    <definedName name="ｐｒｉｎｔ" localSheetId="45">#REF!</definedName>
    <definedName name="ｐｒｉｎｔ" localSheetId="4">#REF!</definedName>
    <definedName name="ｐｒｉｎｔ" localSheetId="49">#REF!</definedName>
    <definedName name="ｐｒｉｎｔ" localSheetId="50">#REF!</definedName>
    <definedName name="ｐｒｉｎｔ" localSheetId="53">#REF!</definedName>
    <definedName name="ｐｒｉｎｔ" localSheetId="57">#REF!</definedName>
    <definedName name="ｐｒｉｎｔ" localSheetId="58">#REF!</definedName>
    <definedName name="ｐｒｉｎｔ" localSheetId="59">#REF!</definedName>
    <definedName name="ｐｒｉｎｔ" localSheetId="60">#REF!</definedName>
    <definedName name="ｐｒｉｎｔ" localSheetId="61">#REF!</definedName>
    <definedName name="ｐｒｉｎｔ" localSheetId="62">#REF!</definedName>
    <definedName name="ｐｒｉｎｔ" localSheetId="7">#REF!</definedName>
    <definedName name="ｐｒｉｎｔ" localSheetId="8">#REF!</definedName>
    <definedName name="ｐｒｉｎｔ">#REF!</definedName>
    <definedName name="_xlnm.Print_Area" localSheetId="42">#REF!</definedName>
    <definedName name="_xlnm.Print_Area" localSheetId="9">#REF!</definedName>
    <definedName name="_xlnm.Print_Area" localSheetId="10">#REF!</definedName>
    <definedName name="_xlnm.Print_Area" localSheetId="11">#REF!</definedName>
    <definedName name="_xlnm.Print_Area" localSheetId="12">#REF!</definedName>
    <definedName name="_xlnm.Print_Area" localSheetId="13">#REF!</definedName>
    <definedName name="_xlnm.Print_Area" localSheetId="14">#REF!</definedName>
    <definedName name="_xlnm.Print_Area" localSheetId="17">#REF!</definedName>
    <definedName name="_xlnm.Print_Area" localSheetId="20">#REF!</definedName>
    <definedName name="_xlnm.Print_Area" localSheetId="21">#REF!</definedName>
    <definedName name="_xlnm.Print_Area" localSheetId="22">#REF!</definedName>
    <definedName name="_xlnm.Print_Area" localSheetId="23">#REF!</definedName>
    <definedName name="_xlnm.Print_Area" localSheetId="24">#REF!</definedName>
    <definedName name="_xlnm.Print_Area" localSheetId="25">#REF!</definedName>
    <definedName name="_xlnm.Print_Area" localSheetId="28">#REF!</definedName>
    <definedName name="_xlnm.Print_Area" localSheetId="2">#REF!</definedName>
    <definedName name="_xlnm.Print_Area" localSheetId="29">#REF!</definedName>
    <definedName name="_xlnm.Print_Area" localSheetId="30">#REF!</definedName>
    <definedName name="_xlnm.Print_Area" localSheetId="31">#REF!</definedName>
    <definedName name="_xlnm.Print_Area" localSheetId="32">#REF!</definedName>
    <definedName name="_xlnm.Print_Area" localSheetId="33">#REF!</definedName>
    <definedName name="_xlnm.Print_Area" localSheetId="34">#REF!</definedName>
    <definedName name="_xlnm.Print_Area" localSheetId="36">#REF!</definedName>
    <definedName name="_xlnm.Print_Area" localSheetId="43">#REF!</definedName>
    <definedName name="_xlnm.Print_Area" localSheetId="44">#REF!</definedName>
    <definedName name="_xlnm.Print_Area" localSheetId="45">#REF!</definedName>
    <definedName name="_xlnm.Print_Area" localSheetId="4">#REF!</definedName>
    <definedName name="_xlnm.Print_Area" localSheetId="49">#REF!</definedName>
    <definedName name="_xlnm.Print_Area" localSheetId="50">#REF!</definedName>
    <definedName name="_xlnm.Print_Area" localSheetId="53">#REF!</definedName>
    <definedName name="_xlnm.Print_Area" localSheetId="57">#REF!</definedName>
    <definedName name="_xlnm.Print_Area" localSheetId="58">#REF!</definedName>
    <definedName name="_xlnm.Print_Area" localSheetId="59">#REF!</definedName>
    <definedName name="_xlnm.Print_Area" localSheetId="60">#REF!</definedName>
    <definedName name="_xlnm.Print_Area" localSheetId="61">#REF!</definedName>
    <definedName name="_xlnm.Print_Area" localSheetId="62">#REF!</definedName>
    <definedName name="_xlnm.Print_Area" localSheetId="7">#REF!</definedName>
    <definedName name="_xlnm.Print_Area" localSheetId="8">#REF!</definedName>
    <definedName name="_xlnm.Print_Area">#REF!</definedName>
    <definedName name="PRINT_AREA_MI" localSheetId="42">#REF!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7">#REF!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8">#REF!</definedName>
    <definedName name="PRINT_AREA_MI" localSheetId="2">#REF!</definedName>
    <definedName name="PRINT_AREA_MI" localSheetId="29">#REF!</definedName>
    <definedName name="PRINT_AREA_MI" localSheetId="30">#REF!</definedName>
    <definedName name="PRINT_AREA_MI" localSheetId="31">#REF!</definedName>
    <definedName name="PRINT_AREA_MI" localSheetId="32">#REF!</definedName>
    <definedName name="PRINT_AREA_MI" localSheetId="33">#REF!</definedName>
    <definedName name="PRINT_AREA_MI" localSheetId="34">#REF!</definedName>
    <definedName name="PRINT_AREA_MI" localSheetId="36">#REF!</definedName>
    <definedName name="PRINT_AREA_MI" localSheetId="43">#REF!</definedName>
    <definedName name="PRINT_AREA_MI" localSheetId="44">#REF!</definedName>
    <definedName name="PRINT_AREA_MI" localSheetId="45">#REF!</definedName>
    <definedName name="PRINT_AREA_MI" localSheetId="4">#REF!</definedName>
    <definedName name="PRINT_AREA_MI" localSheetId="49">#REF!</definedName>
    <definedName name="PRINT_AREA_MI" localSheetId="50">#REF!</definedName>
    <definedName name="PRINT_AREA_MI" localSheetId="53">#REF!</definedName>
    <definedName name="PRINT_AREA_MI" localSheetId="57">#REF!</definedName>
    <definedName name="PRINT_AREA_MI" localSheetId="58">#REF!</definedName>
    <definedName name="PRINT_AREA_MI" localSheetId="59">#REF!</definedName>
    <definedName name="PRINT_AREA_MI" localSheetId="60">#REF!</definedName>
    <definedName name="PRINT_AREA_MI" localSheetId="61">#REF!</definedName>
    <definedName name="PRINT_AREA_MI" localSheetId="62">#REF!</definedName>
    <definedName name="PRINT_AREA_MI" localSheetId="7">#REF!</definedName>
    <definedName name="PRINT_AREA_MI" localSheetId="8">#REF!</definedName>
    <definedName name="PRINT_AREA_MI">#REF!</definedName>
    <definedName name="ｐｒｉｎｔａ" localSheetId="42">#REF!</definedName>
    <definedName name="ｐｒｉｎｔａ" localSheetId="9">#REF!</definedName>
    <definedName name="ｐｒｉｎｔａ" localSheetId="10">#REF!</definedName>
    <definedName name="ｐｒｉｎｔａ" localSheetId="11">#REF!</definedName>
    <definedName name="ｐｒｉｎｔａ" localSheetId="12">#REF!</definedName>
    <definedName name="ｐｒｉｎｔａ" localSheetId="13">#REF!</definedName>
    <definedName name="ｐｒｉｎｔａ" localSheetId="14">#REF!</definedName>
    <definedName name="ｐｒｉｎｔａ" localSheetId="17">#REF!</definedName>
    <definedName name="ｐｒｉｎｔａ" localSheetId="20">#REF!</definedName>
    <definedName name="ｐｒｉｎｔａ" localSheetId="21">#REF!</definedName>
    <definedName name="ｐｒｉｎｔａ" localSheetId="22">#REF!</definedName>
    <definedName name="ｐｒｉｎｔａ" localSheetId="23">#REF!</definedName>
    <definedName name="ｐｒｉｎｔａ" localSheetId="24">#REF!</definedName>
    <definedName name="ｐｒｉｎｔａ" localSheetId="25">#REF!</definedName>
    <definedName name="ｐｒｉｎｔａ" localSheetId="28">#REF!</definedName>
    <definedName name="ｐｒｉｎｔａ" localSheetId="2">#REF!</definedName>
    <definedName name="ｐｒｉｎｔａ" localSheetId="29">#REF!</definedName>
    <definedName name="ｐｒｉｎｔａ" localSheetId="30">#REF!</definedName>
    <definedName name="ｐｒｉｎｔａ" localSheetId="31">#REF!</definedName>
    <definedName name="ｐｒｉｎｔａ" localSheetId="32">#REF!</definedName>
    <definedName name="ｐｒｉｎｔａ" localSheetId="33">#REF!</definedName>
    <definedName name="ｐｒｉｎｔａ" localSheetId="34">#REF!</definedName>
    <definedName name="ｐｒｉｎｔａ" localSheetId="36">#REF!</definedName>
    <definedName name="ｐｒｉｎｔａ" localSheetId="43">#REF!</definedName>
    <definedName name="ｐｒｉｎｔａ" localSheetId="44">#REF!</definedName>
    <definedName name="ｐｒｉｎｔａ" localSheetId="45">#REF!</definedName>
    <definedName name="ｐｒｉｎｔａ" localSheetId="4">#REF!</definedName>
    <definedName name="ｐｒｉｎｔａ" localSheetId="49">#REF!</definedName>
    <definedName name="ｐｒｉｎｔａ" localSheetId="50">#REF!</definedName>
    <definedName name="ｐｒｉｎｔａ" localSheetId="53">#REF!</definedName>
    <definedName name="ｐｒｉｎｔａ" localSheetId="57">#REF!</definedName>
    <definedName name="ｐｒｉｎｔａ" localSheetId="58">#REF!</definedName>
    <definedName name="ｐｒｉｎｔａ" localSheetId="59">#REF!</definedName>
    <definedName name="ｐｒｉｎｔａ" localSheetId="60">#REF!</definedName>
    <definedName name="ｐｒｉｎｔａ" localSheetId="61">#REF!</definedName>
    <definedName name="ｐｒｉｎｔａ" localSheetId="62">#REF!</definedName>
    <definedName name="ｐｒｉｎｔａ" localSheetId="7">#REF!</definedName>
    <definedName name="ｐｒｉｎｔａ" localSheetId="8">#REF!</definedName>
    <definedName name="ｐｒｉｎｔａ">#REF!</definedName>
    <definedName name="prntg3" localSheetId="9">#REF!</definedName>
    <definedName name="prntg3" localSheetId="10">#REF!</definedName>
    <definedName name="prntg3" localSheetId="11">#REF!</definedName>
    <definedName name="prntg3" localSheetId="12">#REF!</definedName>
    <definedName name="prntg3" localSheetId="13">#REF!</definedName>
    <definedName name="prntg3" localSheetId="14">#REF!</definedName>
    <definedName name="prntg3" localSheetId="20">#REF!</definedName>
    <definedName name="prntg3" localSheetId="21">#REF!</definedName>
    <definedName name="prntg3" localSheetId="22">#REF!</definedName>
    <definedName name="prntg3" localSheetId="23">#REF!</definedName>
    <definedName name="prntg3" localSheetId="24">#REF!</definedName>
    <definedName name="prntg3" localSheetId="25">#REF!</definedName>
    <definedName name="prntg3" localSheetId="28">#REF!</definedName>
    <definedName name="prntg3" localSheetId="2">#REF!</definedName>
    <definedName name="prntg3" localSheetId="29">#REF!</definedName>
    <definedName name="prntg3" localSheetId="30">#REF!</definedName>
    <definedName name="prntg3" localSheetId="31">#REF!</definedName>
    <definedName name="prntg3" localSheetId="32">#REF!</definedName>
    <definedName name="prntg3" localSheetId="33">#REF!</definedName>
    <definedName name="prntg3" localSheetId="34">#REF!</definedName>
    <definedName name="prntg3" localSheetId="36">#REF!</definedName>
    <definedName name="prntg3" localSheetId="43">#REF!</definedName>
    <definedName name="prntg3" localSheetId="44">#REF!</definedName>
    <definedName name="prntg3" localSheetId="45">#REF!</definedName>
    <definedName name="prntg3" localSheetId="4">#REF!</definedName>
    <definedName name="prntg3" localSheetId="49">#REF!</definedName>
    <definedName name="prntg3" localSheetId="50">#REF!</definedName>
    <definedName name="prntg3" localSheetId="57">#REF!</definedName>
    <definedName name="prntg3" localSheetId="58">#REF!</definedName>
    <definedName name="prntg3" localSheetId="59">#REF!</definedName>
    <definedName name="prntg3" localSheetId="61">#REF!</definedName>
    <definedName name="prntg3" localSheetId="62">#REF!</definedName>
    <definedName name="prntg3" localSheetId="8">#REF!</definedName>
    <definedName name="prntg3">#REF!</definedName>
    <definedName name="psDKDKDKDKDKDKDKDKDKDKDKDKDKDKR" localSheetId="9">#REF!</definedName>
    <definedName name="psDKDKDKDKDKDKDKDKDKDKDKDKDKDKR" localSheetId="10">#REF!</definedName>
    <definedName name="psDKDKDKDKDKDKDKDKDKDKDKDKDKDKR" localSheetId="11">#REF!</definedName>
    <definedName name="psDKDKDKDKDKDKDKDKDKDKDKDKDKDKR" localSheetId="12">#REF!</definedName>
    <definedName name="psDKDKDKDKDKDKDKDKDKDKDKDKDKDKR" localSheetId="13">#REF!</definedName>
    <definedName name="psDKDKDKDKDKDKDKDKDKDKDKDKDKDKR" localSheetId="14">#REF!</definedName>
    <definedName name="psDKDKDKDKDKDKDKDKDKDKDKDKDKDKR" localSheetId="20">#REF!</definedName>
    <definedName name="psDKDKDKDKDKDKDKDKDKDKDKDKDKDKR" localSheetId="21">#REF!</definedName>
    <definedName name="psDKDKDKDKDKDKDKDKDKDKDKDKDKDKR" localSheetId="22">#REF!</definedName>
    <definedName name="psDKDKDKDKDKDKDKDKDKDKDKDKDKDKR" localSheetId="23">#REF!</definedName>
    <definedName name="psDKDKDKDKDKDKDKDKDKDKDKDKDKDKR" localSheetId="24">#REF!</definedName>
    <definedName name="psDKDKDKDKDKDKDKDKDKDKDKDKDKDKR" localSheetId="25">#REF!</definedName>
    <definedName name="psDKDKDKDKDKDKDKDKDKDKDKDKDKDKR" localSheetId="28">#REF!</definedName>
    <definedName name="psDKDKDKDKDKDKDKDKDKDKDKDKDKDKR" localSheetId="2">#REF!</definedName>
    <definedName name="psDKDKDKDKDKDKDKDKDKDKDKDKDKDKR" localSheetId="29">#REF!</definedName>
    <definedName name="psDKDKDKDKDKDKDKDKDKDKDKDKDKDKR" localSheetId="30">#REF!</definedName>
    <definedName name="psDKDKDKDKDKDKDKDKDKDKDKDKDKDKR" localSheetId="31">#REF!</definedName>
    <definedName name="psDKDKDKDKDKDKDKDKDKDKDKDKDKDKR" localSheetId="32">#REF!</definedName>
    <definedName name="psDKDKDKDKDKDKDKDKDKDKDKDKDKDKR" localSheetId="33">#REF!</definedName>
    <definedName name="psDKDKDKDKDKDKDKDKDKDKDKDKDKDKR" localSheetId="34">#REF!</definedName>
    <definedName name="psDKDKDKDKDKDKDKDKDKDKDKDKDKDKR" localSheetId="36">#REF!</definedName>
    <definedName name="psDKDKDKDKDKDKDKDKDKDKDKDKDKDKR" localSheetId="43">#REF!</definedName>
    <definedName name="psDKDKDKDKDKDKDKDKDKDKDKDKDKDKR" localSheetId="44">#REF!</definedName>
    <definedName name="psDKDKDKDKDKDKDKDKDKDKDKDKDKDKR" localSheetId="45">#REF!</definedName>
    <definedName name="psDKDKDKDKDKDKDKDKDKDKDKDKDKDKR" localSheetId="4">#REF!</definedName>
    <definedName name="psDKDKDKDKDKDKDKDKDKDKDKDKDKDKR" localSheetId="49">#REF!</definedName>
    <definedName name="psDKDKDKDKDKDKDKDKDKDKDKDKDKDKR" localSheetId="50">#REF!</definedName>
    <definedName name="psDKDKDKDKDKDKDKDKDKDKDKDKDKDKR" localSheetId="57">#REF!</definedName>
    <definedName name="psDKDKDKDKDKDKDKDKDKDKDKDKDKDKR" localSheetId="58">#REF!</definedName>
    <definedName name="psDKDKDKDKDKDKDKDKDKDKDKDKDKDKR" localSheetId="59">#REF!</definedName>
    <definedName name="psDKDKDKDKDKDKDKDKDKDKDKDKDKDKR" localSheetId="61">#REF!</definedName>
    <definedName name="psDKDKDKDKDKDKDKDKDKDKDKDKDKDKR" localSheetId="62">#REF!</definedName>
    <definedName name="psDKDKDKDKDKDKDKDKDKDKDKDKDKDKR" localSheetId="8">#REF!</definedName>
    <definedName name="psDKDKDKDKDKDKDKDKDKDKDKDKDKDKR">#REF!</definedName>
    <definedName name="psDKDKRTopRTm3TB0TB4TB0TB0TB25." localSheetId="9">'[7]H13～H17'!#REF!</definedName>
    <definedName name="psDKDKRTopRTm3TB0TB4TB0TB0TB25." localSheetId="10">'[7]H13～H17'!#REF!</definedName>
    <definedName name="psDKDKRTopRTm3TB0TB4TB0TB0TB25." localSheetId="11">'[7]H13～H17'!#REF!</definedName>
    <definedName name="psDKDKRTopRTm3TB0TB4TB0TB0TB25." localSheetId="12">'[7]H13～H17'!#REF!</definedName>
    <definedName name="psDKDKRTopRTm3TB0TB4TB0TB0TB25." localSheetId="13">'[7]H13～H17'!#REF!</definedName>
    <definedName name="psDKDKRTopRTm3TB0TB4TB0TB0TB25." localSheetId="14">'[7]H13～H17'!#REF!</definedName>
    <definedName name="psDKDKRTopRTm3TB0TB4TB0TB0TB25." localSheetId="20">'[7]H13～H17'!#REF!</definedName>
    <definedName name="psDKDKRTopRTm3TB0TB4TB0TB0TB25." localSheetId="21">'[7]H13～H17'!#REF!</definedName>
    <definedName name="psDKDKRTopRTm3TB0TB4TB0TB0TB25." localSheetId="22">'[7]H13～H17'!#REF!</definedName>
    <definedName name="psDKDKRTopRTm3TB0TB4TB0TB0TB25." localSheetId="23">'[7]H13～H17'!#REF!</definedName>
    <definedName name="psDKDKRTopRTm3TB0TB4TB0TB0TB25." localSheetId="24">'[7]H13～H17'!#REF!</definedName>
    <definedName name="psDKDKRTopRTm3TB0TB4TB0TB0TB25." localSheetId="25">'[7]H13～H17'!#REF!</definedName>
    <definedName name="psDKDKRTopRTm3TB0TB4TB0TB0TB25." localSheetId="28">'[7]H13～H17'!#REF!</definedName>
    <definedName name="psDKDKRTopRTm3TB0TB4TB0TB0TB25." localSheetId="2">'[7]H13～H17'!#REF!</definedName>
    <definedName name="psDKDKRTopRTm3TB0TB4TB0TB0TB25." localSheetId="29">'[7]H13～H17'!#REF!</definedName>
    <definedName name="psDKDKRTopRTm3TB0TB4TB0TB0TB25." localSheetId="30">'[7]H13～H17'!#REF!</definedName>
    <definedName name="psDKDKRTopRTm3TB0TB4TB0TB0TB25." localSheetId="31">'[7]H13～H17'!#REF!</definedName>
    <definedName name="psDKDKRTopRTm3TB0TB4TB0TB0TB25." localSheetId="32">'[7]H13～H17'!#REF!</definedName>
    <definedName name="psDKDKRTopRTm3TB0TB4TB0TB0TB25." localSheetId="33">'[7]H13～H17'!#REF!</definedName>
    <definedName name="psDKDKRTopRTm3TB0TB4TB0TB0TB25." localSheetId="34">'[7]H13～H17'!#REF!</definedName>
    <definedName name="psDKDKRTopRTm3TB0TB4TB0TB0TB25." localSheetId="36">'[7]H13～H17'!#REF!</definedName>
    <definedName name="psDKDKRTopRTm3TB0TB4TB0TB0TB25." localSheetId="43">'[7]H13～H17'!#REF!</definedName>
    <definedName name="psDKDKRTopRTm3TB0TB4TB0TB0TB25." localSheetId="44">'[7]H13～H17'!#REF!</definedName>
    <definedName name="psDKDKRTopRTm3TB0TB4TB0TB0TB25." localSheetId="45">'[7]H13～H17'!#REF!</definedName>
    <definedName name="psDKDKRTopRTm3TB0TB4TB0TB0TB25." localSheetId="4">'[7]H13～H17'!#REF!</definedName>
    <definedName name="psDKDKRTopRTm3TB0TB4TB0TB0TB25." localSheetId="49">'[7]H13～H17'!#REF!</definedName>
    <definedName name="psDKDKRTopRTm3TB0TB4TB0TB0TB25." localSheetId="50">'[7]H13～H17'!#REF!</definedName>
    <definedName name="psDKDKRTopRTm3TB0TB4TB0TB0TB25." localSheetId="57">'[7]H13～H17'!#REF!</definedName>
    <definedName name="psDKDKRTopRTm3TB0TB4TB0TB0TB25." localSheetId="58">'[7]H13～H17'!#REF!</definedName>
    <definedName name="psDKDKRTopRTm3TB0TB4TB0TB0TB25." localSheetId="59">'[7]H13～H17'!#REF!</definedName>
    <definedName name="psDKDKRTopRTm3TB0TB4TB0TB0TB25." localSheetId="61">'[7]H13～H17'!#REF!</definedName>
    <definedName name="psDKDKRTopRTm3TB0TB4TB0TB0TB25." localSheetId="62">'[7]H13～H17'!#REF!</definedName>
    <definedName name="psDKDKRTopRTm3TB0TB4TB0TB0TB25." localSheetId="8">'[7]H13～H17'!#REF!</definedName>
    <definedName name="psDKDKRTopRTm3TB0TB4TB0TB0TB25.">'[7]H13～H17'!#REF!</definedName>
    <definedName name="ｑｑ" localSheetId="9">#REF!</definedName>
    <definedName name="ｑｑ" localSheetId="10">#REF!</definedName>
    <definedName name="ｑｑ" localSheetId="11">#REF!</definedName>
    <definedName name="ｑｑ" localSheetId="12">#REF!</definedName>
    <definedName name="ｑｑ" localSheetId="13">#REF!</definedName>
    <definedName name="ｑｑ" localSheetId="14">#REF!</definedName>
    <definedName name="ｑｑ" localSheetId="20">#REF!</definedName>
    <definedName name="ｑｑ" localSheetId="21">#REF!</definedName>
    <definedName name="ｑｑ" localSheetId="22">#REF!</definedName>
    <definedName name="ｑｑ" localSheetId="23">#REF!</definedName>
    <definedName name="ｑｑ" localSheetId="24">#REF!</definedName>
    <definedName name="ｑｑ" localSheetId="25">#REF!</definedName>
    <definedName name="ｑｑ" localSheetId="28">#REF!</definedName>
    <definedName name="ｑｑ" localSheetId="2">#REF!</definedName>
    <definedName name="ｑｑ" localSheetId="29">#REF!</definedName>
    <definedName name="ｑｑ" localSheetId="30">#REF!</definedName>
    <definedName name="ｑｑ" localSheetId="31">#REF!</definedName>
    <definedName name="ｑｑ" localSheetId="32">#REF!</definedName>
    <definedName name="ｑｑ" localSheetId="33">#REF!</definedName>
    <definedName name="ｑｑ" localSheetId="34">#REF!</definedName>
    <definedName name="ｑｑ" localSheetId="36">#REF!</definedName>
    <definedName name="ｑｑ" localSheetId="43">#REF!</definedName>
    <definedName name="ｑｑ" localSheetId="44">#REF!</definedName>
    <definedName name="ｑｑ" localSheetId="45">#REF!</definedName>
    <definedName name="ｑｑ" localSheetId="4">#REF!</definedName>
    <definedName name="ｑｑ" localSheetId="49">#REF!</definedName>
    <definedName name="ｑｑ" localSheetId="50">#REF!</definedName>
    <definedName name="ｑｑ" localSheetId="62">#REF!</definedName>
    <definedName name="ｑｑ" localSheetId="8">#REF!</definedName>
    <definedName name="ｑｑ">#REF!</definedName>
    <definedName name="ｑｑｑ" localSheetId="9">#REF!</definedName>
    <definedName name="ｑｑｑ" localSheetId="10">#REF!</definedName>
    <definedName name="ｑｑｑ" localSheetId="11">#REF!</definedName>
    <definedName name="ｑｑｑ" localSheetId="12">#REF!</definedName>
    <definedName name="ｑｑｑ" localSheetId="13">#REF!</definedName>
    <definedName name="ｑｑｑ" localSheetId="14">#REF!</definedName>
    <definedName name="ｑｑｑ" localSheetId="20">#REF!</definedName>
    <definedName name="ｑｑｑ" localSheetId="21">#REF!</definedName>
    <definedName name="ｑｑｑ" localSheetId="22">#REF!</definedName>
    <definedName name="ｑｑｑ" localSheetId="23">#REF!</definedName>
    <definedName name="ｑｑｑ" localSheetId="24">#REF!</definedName>
    <definedName name="ｑｑｑ" localSheetId="25">#REF!</definedName>
    <definedName name="ｑｑｑ" localSheetId="28">#REF!</definedName>
    <definedName name="ｑｑｑ" localSheetId="2">#REF!</definedName>
    <definedName name="ｑｑｑ" localSheetId="29">#REF!</definedName>
    <definedName name="ｑｑｑ" localSheetId="30">#REF!</definedName>
    <definedName name="ｑｑｑ" localSheetId="31">#REF!</definedName>
    <definedName name="ｑｑｑ" localSheetId="32">#REF!</definedName>
    <definedName name="ｑｑｑ" localSheetId="33">#REF!</definedName>
    <definedName name="ｑｑｑ" localSheetId="34">#REF!</definedName>
    <definedName name="ｑｑｑ" localSheetId="36">#REF!</definedName>
    <definedName name="ｑｑｑ" localSheetId="43">#REF!</definedName>
    <definedName name="ｑｑｑ" localSheetId="44">#REF!</definedName>
    <definedName name="ｑｑｑ" localSheetId="45">#REF!</definedName>
    <definedName name="ｑｑｑ" localSheetId="4">#REF!</definedName>
    <definedName name="ｑｑｑ" localSheetId="49">#REF!</definedName>
    <definedName name="ｑｑｑ" localSheetId="50">#REF!</definedName>
    <definedName name="ｑｑｑ" localSheetId="62">#REF!</definedName>
    <definedName name="ｑｑｑ" localSheetId="8">#REF!</definedName>
    <definedName name="ｑｑｑ">#REF!</definedName>
    <definedName name="ｒｔ" localSheetId="9">#REF!</definedName>
    <definedName name="ｒｔ" localSheetId="10">#REF!</definedName>
    <definedName name="ｒｔ" localSheetId="11">#REF!</definedName>
    <definedName name="ｒｔ" localSheetId="12">#REF!</definedName>
    <definedName name="ｒｔ" localSheetId="13">#REF!</definedName>
    <definedName name="ｒｔ" localSheetId="14">#REF!</definedName>
    <definedName name="ｒｔ" localSheetId="20">#REF!</definedName>
    <definedName name="ｒｔ" localSheetId="21">#REF!</definedName>
    <definedName name="ｒｔ" localSheetId="22">#REF!</definedName>
    <definedName name="ｒｔ" localSheetId="23">#REF!</definedName>
    <definedName name="ｒｔ" localSheetId="24">#REF!</definedName>
    <definedName name="ｒｔ" localSheetId="25">#REF!</definedName>
    <definedName name="ｒｔ" localSheetId="28">#REF!</definedName>
    <definedName name="ｒｔ" localSheetId="2">#REF!</definedName>
    <definedName name="ｒｔ" localSheetId="29">#REF!</definedName>
    <definedName name="ｒｔ" localSheetId="30">#REF!</definedName>
    <definedName name="ｒｔ" localSheetId="31">#REF!</definedName>
    <definedName name="ｒｔ" localSheetId="32">#REF!</definedName>
    <definedName name="ｒｔ" localSheetId="33">#REF!</definedName>
    <definedName name="ｒｔ" localSheetId="34">#REF!</definedName>
    <definedName name="ｒｔ" localSheetId="36">#REF!</definedName>
    <definedName name="ｒｔ" localSheetId="43">#REF!</definedName>
    <definedName name="ｒｔ" localSheetId="44">#REF!</definedName>
    <definedName name="ｒｔ" localSheetId="45">#REF!</definedName>
    <definedName name="ｒｔ" localSheetId="4">#REF!</definedName>
    <definedName name="ｒｔ" localSheetId="49">#REF!</definedName>
    <definedName name="ｒｔ" localSheetId="50">#REF!</definedName>
    <definedName name="ｒｔ" localSheetId="62">#REF!</definedName>
    <definedName name="ｒｔ" localSheetId="8">#REF!</definedName>
    <definedName name="ｒｔ">#REF!</definedName>
    <definedName name="rtgf" localSheetId="9">#REF!</definedName>
    <definedName name="rtgf" localSheetId="10">#REF!</definedName>
    <definedName name="rtgf" localSheetId="11">#REF!</definedName>
    <definedName name="rtgf" localSheetId="12">#REF!</definedName>
    <definedName name="rtgf" localSheetId="13">#REF!</definedName>
    <definedName name="rtgf" localSheetId="14">#REF!</definedName>
    <definedName name="rtgf" localSheetId="20">#REF!</definedName>
    <definedName name="rtgf" localSheetId="21">#REF!</definedName>
    <definedName name="rtgf" localSheetId="22">#REF!</definedName>
    <definedName name="rtgf" localSheetId="23">#REF!</definedName>
    <definedName name="rtgf" localSheetId="24">#REF!</definedName>
    <definedName name="rtgf" localSheetId="25">#REF!</definedName>
    <definedName name="rtgf" localSheetId="28">#REF!</definedName>
    <definedName name="rtgf" localSheetId="2">#REF!</definedName>
    <definedName name="rtgf" localSheetId="29">#REF!</definedName>
    <definedName name="rtgf" localSheetId="30">#REF!</definedName>
    <definedName name="rtgf" localSheetId="31">#REF!</definedName>
    <definedName name="rtgf" localSheetId="32">#REF!</definedName>
    <definedName name="rtgf" localSheetId="33">#REF!</definedName>
    <definedName name="rtgf" localSheetId="34">#REF!</definedName>
    <definedName name="rtgf" localSheetId="36">#REF!</definedName>
    <definedName name="rtgf" localSheetId="43">#REF!</definedName>
    <definedName name="rtgf" localSheetId="44">#REF!</definedName>
    <definedName name="rtgf" localSheetId="45">#REF!</definedName>
    <definedName name="rtgf" localSheetId="4">#REF!</definedName>
    <definedName name="rtgf" localSheetId="49">#REF!</definedName>
    <definedName name="rtgf" localSheetId="50">#REF!</definedName>
    <definedName name="rtgf" localSheetId="62">#REF!</definedName>
    <definedName name="rtgf" localSheetId="8">#REF!</definedName>
    <definedName name="rtgf">#REF!</definedName>
    <definedName name="rtyｂｂ" localSheetId="9">#REF!</definedName>
    <definedName name="rtyｂｂ" localSheetId="10">#REF!</definedName>
    <definedName name="rtyｂｂ" localSheetId="11">#REF!</definedName>
    <definedName name="rtyｂｂ" localSheetId="12">#REF!</definedName>
    <definedName name="rtyｂｂ" localSheetId="13">#REF!</definedName>
    <definedName name="rtyｂｂ" localSheetId="14">#REF!</definedName>
    <definedName name="rtyｂｂ" localSheetId="20">#REF!</definedName>
    <definedName name="rtyｂｂ" localSheetId="21">#REF!</definedName>
    <definedName name="rtyｂｂ" localSheetId="22">#REF!</definedName>
    <definedName name="rtyｂｂ" localSheetId="23">#REF!</definedName>
    <definedName name="rtyｂｂ" localSheetId="24">#REF!</definedName>
    <definedName name="rtyｂｂ" localSheetId="25">#REF!</definedName>
    <definedName name="rtyｂｂ" localSheetId="28">#REF!</definedName>
    <definedName name="rtyｂｂ" localSheetId="2">#REF!</definedName>
    <definedName name="rtyｂｂ" localSheetId="29">#REF!</definedName>
    <definedName name="rtyｂｂ" localSheetId="30">#REF!</definedName>
    <definedName name="rtyｂｂ" localSheetId="31">#REF!</definedName>
    <definedName name="rtyｂｂ" localSheetId="32">#REF!</definedName>
    <definedName name="rtyｂｂ" localSheetId="33">#REF!</definedName>
    <definedName name="rtyｂｂ" localSheetId="34">#REF!</definedName>
    <definedName name="rtyｂｂ" localSheetId="36">#REF!</definedName>
    <definedName name="rtyｂｂ" localSheetId="43">#REF!</definedName>
    <definedName name="rtyｂｂ" localSheetId="44">#REF!</definedName>
    <definedName name="rtyｂｂ" localSheetId="45">#REF!</definedName>
    <definedName name="rtyｂｂ" localSheetId="4">#REF!</definedName>
    <definedName name="rtyｂｂ" localSheetId="49">#REF!</definedName>
    <definedName name="rtyｂｂ" localSheetId="50">#REF!</definedName>
    <definedName name="rtyｂｂ" localSheetId="62">#REF!</definedName>
    <definedName name="rtyｂｂ" localSheetId="8">#REF!</definedName>
    <definedName name="rtyｂｂ">#REF!</definedName>
    <definedName name="SANAE１２３" localSheetId="9">#REF!</definedName>
    <definedName name="SANAE１２３" localSheetId="10">#REF!</definedName>
    <definedName name="SANAE１２３" localSheetId="11">#REF!</definedName>
    <definedName name="SANAE１２３" localSheetId="12">#REF!</definedName>
    <definedName name="SANAE１２３" localSheetId="13">#REF!</definedName>
    <definedName name="SANAE１２３" localSheetId="14">#REF!</definedName>
    <definedName name="SANAE１２３" localSheetId="17">#REF!</definedName>
    <definedName name="SANAE１２３" localSheetId="20">#REF!</definedName>
    <definedName name="SANAE１２３" localSheetId="21">#REF!</definedName>
    <definedName name="SANAE１２３" localSheetId="22">#REF!</definedName>
    <definedName name="SANAE１２３" localSheetId="23">#REF!</definedName>
    <definedName name="SANAE１２３" localSheetId="24">#REF!</definedName>
    <definedName name="SANAE１２３" localSheetId="25">#REF!</definedName>
    <definedName name="SANAE１２３" localSheetId="28">#REF!</definedName>
    <definedName name="SANAE１２３" localSheetId="2">#REF!</definedName>
    <definedName name="SANAE１２３" localSheetId="29">#REF!</definedName>
    <definedName name="SANAE１２３" localSheetId="30">#REF!</definedName>
    <definedName name="SANAE１２３" localSheetId="31">#REF!</definedName>
    <definedName name="SANAE１２３" localSheetId="32">#REF!</definedName>
    <definedName name="SANAE１２３" localSheetId="33">#REF!</definedName>
    <definedName name="SANAE１２３" localSheetId="34">#REF!</definedName>
    <definedName name="SANAE１２３" localSheetId="36">#REF!</definedName>
    <definedName name="SANAE１２３" localSheetId="43">#REF!</definedName>
    <definedName name="SANAE１２３" localSheetId="44">#REF!</definedName>
    <definedName name="SANAE１２３" localSheetId="45">#REF!</definedName>
    <definedName name="SANAE１２３" localSheetId="4">#REF!</definedName>
    <definedName name="SANAE１２３" localSheetId="49">#REF!</definedName>
    <definedName name="SANAE１２３" localSheetId="50">#REF!</definedName>
    <definedName name="SANAE１２３" localSheetId="62">#REF!</definedName>
    <definedName name="SANAE１２３" localSheetId="8">#REF!</definedName>
    <definedName name="SANAE１２３">#REF!</definedName>
    <definedName name="ｓｄｒ" localSheetId="9">#REF!</definedName>
    <definedName name="ｓｄｒ" localSheetId="10">#REF!</definedName>
    <definedName name="ｓｄｒ" localSheetId="11">#REF!</definedName>
    <definedName name="ｓｄｒ" localSheetId="12">#REF!</definedName>
    <definedName name="ｓｄｒ" localSheetId="13">#REF!</definedName>
    <definedName name="ｓｄｒ" localSheetId="14">#REF!</definedName>
    <definedName name="ｓｄｒ" localSheetId="20">#REF!</definedName>
    <definedName name="ｓｄｒ" localSheetId="21">#REF!</definedName>
    <definedName name="ｓｄｒ" localSheetId="22">#REF!</definedName>
    <definedName name="ｓｄｒ" localSheetId="23">#REF!</definedName>
    <definedName name="ｓｄｒ" localSheetId="24">#REF!</definedName>
    <definedName name="ｓｄｒ" localSheetId="25">#REF!</definedName>
    <definedName name="ｓｄｒ" localSheetId="28">#REF!</definedName>
    <definedName name="ｓｄｒ" localSheetId="2">#REF!</definedName>
    <definedName name="ｓｄｒ" localSheetId="29">#REF!</definedName>
    <definedName name="ｓｄｒ" localSheetId="30">#REF!</definedName>
    <definedName name="ｓｄｒ" localSheetId="31">#REF!</definedName>
    <definedName name="ｓｄｒ" localSheetId="32">#REF!</definedName>
    <definedName name="ｓｄｒ" localSheetId="33">#REF!</definedName>
    <definedName name="ｓｄｒ" localSheetId="34">#REF!</definedName>
    <definedName name="ｓｄｒ" localSheetId="36">#REF!</definedName>
    <definedName name="ｓｄｒ" localSheetId="43">#REF!</definedName>
    <definedName name="ｓｄｒ" localSheetId="44">#REF!</definedName>
    <definedName name="ｓｄｒ" localSheetId="45">#REF!</definedName>
    <definedName name="ｓｄｒ" localSheetId="4">#REF!</definedName>
    <definedName name="ｓｄｒ" localSheetId="49">#REF!</definedName>
    <definedName name="ｓｄｒ" localSheetId="50">#REF!</definedName>
    <definedName name="ｓｄｒ" localSheetId="62">#REF!</definedName>
    <definedName name="ｓｄｒ" localSheetId="8">#REF!</definedName>
    <definedName name="ｓｄｒ">#REF!</definedName>
    <definedName name="sdty" localSheetId="9">#REF!</definedName>
    <definedName name="sdty" localSheetId="10">#REF!</definedName>
    <definedName name="sdty" localSheetId="11">#REF!</definedName>
    <definedName name="sdty" localSheetId="12">#REF!</definedName>
    <definedName name="sdty" localSheetId="13">#REF!</definedName>
    <definedName name="sdty" localSheetId="14">#REF!</definedName>
    <definedName name="sdty" localSheetId="20">#REF!</definedName>
    <definedName name="sdty" localSheetId="21">#REF!</definedName>
    <definedName name="sdty" localSheetId="22">#REF!</definedName>
    <definedName name="sdty" localSheetId="23">#REF!</definedName>
    <definedName name="sdty" localSheetId="24">#REF!</definedName>
    <definedName name="sdty" localSheetId="25">#REF!</definedName>
    <definedName name="sdty" localSheetId="28">#REF!</definedName>
    <definedName name="sdty" localSheetId="2">#REF!</definedName>
    <definedName name="sdty" localSheetId="29">#REF!</definedName>
    <definedName name="sdty" localSheetId="30">#REF!</definedName>
    <definedName name="sdty" localSheetId="31">#REF!</definedName>
    <definedName name="sdty" localSheetId="32">#REF!</definedName>
    <definedName name="sdty" localSheetId="33">#REF!</definedName>
    <definedName name="sdty" localSheetId="34">#REF!</definedName>
    <definedName name="sdty" localSheetId="36">#REF!</definedName>
    <definedName name="sdty" localSheetId="43">#REF!</definedName>
    <definedName name="sdty" localSheetId="44">#REF!</definedName>
    <definedName name="sdty" localSheetId="45">#REF!</definedName>
    <definedName name="sdty" localSheetId="4">#REF!</definedName>
    <definedName name="sdty" localSheetId="49">#REF!</definedName>
    <definedName name="sdty" localSheetId="50">#REF!</definedName>
    <definedName name="sdty" localSheetId="62">#REF!</definedName>
    <definedName name="sdty" localSheetId="8">#REF!</definedName>
    <definedName name="sdty">#REF!</definedName>
    <definedName name="SMS_print" localSheetId="9">#REF!</definedName>
    <definedName name="SMS_print" localSheetId="10">#REF!</definedName>
    <definedName name="SMS_print" localSheetId="11">#REF!</definedName>
    <definedName name="SMS_print" localSheetId="12">#REF!</definedName>
    <definedName name="SMS_print" localSheetId="13">#REF!</definedName>
    <definedName name="SMS_print" localSheetId="14">#REF!</definedName>
    <definedName name="SMS_print" localSheetId="20">#REF!</definedName>
    <definedName name="SMS_print" localSheetId="21">#REF!</definedName>
    <definedName name="SMS_print" localSheetId="22">#REF!</definedName>
    <definedName name="SMS_print" localSheetId="23">#REF!</definedName>
    <definedName name="SMS_print" localSheetId="24">#REF!</definedName>
    <definedName name="SMS_print" localSheetId="25">#REF!</definedName>
    <definedName name="SMS_print" localSheetId="28">#REF!</definedName>
    <definedName name="SMS_print" localSheetId="2">#REF!</definedName>
    <definedName name="SMS_print" localSheetId="29">#REF!</definedName>
    <definedName name="SMS_print" localSheetId="30">#REF!</definedName>
    <definedName name="SMS_print" localSheetId="31">#REF!</definedName>
    <definedName name="SMS_print" localSheetId="32">#REF!</definedName>
    <definedName name="SMS_print" localSheetId="33">#REF!</definedName>
    <definedName name="SMS_print" localSheetId="34">#REF!</definedName>
    <definedName name="SMS_print" localSheetId="36">#REF!</definedName>
    <definedName name="SMS_print" localSheetId="43">#REF!</definedName>
    <definedName name="SMS_print" localSheetId="44">#REF!</definedName>
    <definedName name="SMS_print" localSheetId="45">#REF!</definedName>
    <definedName name="SMS_print" localSheetId="4">#REF!</definedName>
    <definedName name="SMS_print" localSheetId="49">#REF!</definedName>
    <definedName name="SMS_print" localSheetId="50">#REF!</definedName>
    <definedName name="SMS_print" localSheetId="62">#REF!</definedName>
    <definedName name="SMS_print" localSheetId="8">#REF!</definedName>
    <definedName name="SMS_print">#REF!</definedName>
    <definedName name="Sum_T2" localSheetId="9">'[4]1997  Table 1a Modified'!#REF!</definedName>
    <definedName name="Sum_T2" localSheetId="10">'[4]1997  Table 1a Modified'!#REF!</definedName>
    <definedName name="Sum_T2" localSheetId="11">'[4]1997  Table 1a Modified'!#REF!</definedName>
    <definedName name="Sum_T2" localSheetId="12">'[4]1997  Table 1a Modified'!#REF!</definedName>
    <definedName name="Sum_T2" localSheetId="13">'[4]1997  Table 1a Modified'!#REF!</definedName>
    <definedName name="Sum_T2" localSheetId="14">'[4]1997  Table 1a Modified'!#REF!</definedName>
    <definedName name="Sum_T2" localSheetId="20">'[4]1997  Table 1a Modified'!#REF!</definedName>
    <definedName name="Sum_T2" localSheetId="21">'[4]1997  Table 1a Modified'!#REF!</definedName>
    <definedName name="Sum_T2" localSheetId="22">'[4]1997  Table 1a Modified'!#REF!</definedName>
    <definedName name="Sum_T2" localSheetId="23">'[4]1997  Table 1a Modified'!#REF!</definedName>
    <definedName name="Sum_T2" localSheetId="24">'[4]1997  Table 1a Modified'!#REF!</definedName>
    <definedName name="Sum_T2" localSheetId="25">'[4]1997  Table 1a Modified'!#REF!</definedName>
    <definedName name="Sum_T2" localSheetId="28">'[4]1997  Table 1a Modified'!#REF!</definedName>
    <definedName name="Sum_T2" localSheetId="2">'[4]1997  Table 1a Modified'!#REF!</definedName>
    <definedName name="Sum_T2" localSheetId="29">'[4]1997  Table 1a Modified'!#REF!</definedName>
    <definedName name="Sum_T2" localSheetId="30">'[4]1997  Table 1a Modified'!#REF!</definedName>
    <definedName name="Sum_T2" localSheetId="31">'[4]1997  Table 1a Modified'!#REF!</definedName>
    <definedName name="Sum_T2" localSheetId="32">'[4]1997  Table 1a Modified'!#REF!</definedName>
    <definedName name="Sum_T2" localSheetId="33">'[4]1997  Table 1a Modified'!#REF!</definedName>
    <definedName name="Sum_T2" localSheetId="34">'[4]1997  Table 1a Modified'!#REF!</definedName>
    <definedName name="Sum_T2" localSheetId="36">'[4]1997  Table 1a Modified'!#REF!</definedName>
    <definedName name="Sum_T2" localSheetId="43">'[4]1997  Table 1a Modified'!#REF!</definedName>
    <definedName name="Sum_T2" localSheetId="44">'[4]1997  Table 1a Modified'!#REF!</definedName>
    <definedName name="Sum_T2" localSheetId="45">'[4]1997  Table 1a Modified'!#REF!</definedName>
    <definedName name="Sum_T2" localSheetId="4">'[4]1997  Table 1a Modified'!#REF!</definedName>
    <definedName name="Sum_T2" localSheetId="49">'[4]1997  Table 1a Modified'!#REF!</definedName>
    <definedName name="Sum_T2" localSheetId="50">'[4]1997  Table 1a Modified'!#REF!</definedName>
    <definedName name="Sum_T2" localSheetId="62">'[4]1997  Table 1a Modified'!#REF!</definedName>
    <definedName name="Sum_T2" localSheetId="8">'[4]1997  Table 1a Modified'!#REF!</definedName>
    <definedName name="Sum_T2">'[4]1997  Table 1a Modified'!#REF!</definedName>
    <definedName name="Sum_TTM" localSheetId="9">'[4]1997  Table 1a Modified'!#REF!</definedName>
    <definedName name="Sum_TTM" localSheetId="10">'[4]1997  Table 1a Modified'!#REF!</definedName>
    <definedName name="Sum_TTM" localSheetId="11">'[4]1997  Table 1a Modified'!#REF!</definedName>
    <definedName name="Sum_TTM" localSheetId="12">'[4]1997  Table 1a Modified'!#REF!</definedName>
    <definedName name="Sum_TTM" localSheetId="13">'[4]1997  Table 1a Modified'!#REF!</definedName>
    <definedName name="Sum_TTM" localSheetId="14">'[4]1997  Table 1a Modified'!#REF!</definedName>
    <definedName name="Sum_TTM" localSheetId="20">'[4]1997  Table 1a Modified'!#REF!</definedName>
    <definedName name="Sum_TTM" localSheetId="21">'[4]1997  Table 1a Modified'!#REF!</definedName>
    <definedName name="Sum_TTM" localSheetId="22">'[4]1997  Table 1a Modified'!#REF!</definedName>
    <definedName name="Sum_TTM" localSheetId="23">'[4]1997  Table 1a Modified'!#REF!</definedName>
    <definedName name="Sum_TTM" localSheetId="24">'[4]1997  Table 1a Modified'!#REF!</definedName>
    <definedName name="Sum_TTM" localSheetId="25">'[4]1997  Table 1a Modified'!#REF!</definedName>
    <definedName name="Sum_TTM" localSheetId="28">'[4]1997  Table 1a Modified'!#REF!</definedName>
    <definedName name="Sum_TTM" localSheetId="2">'[4]1997  Table 1a Modified'!#REF!</definedName>
    <definedName name="Sum_TTM" localSheetId="29">'[4]1997  Table 1a Modified'!#REF!</definedName>
    <definedName name="Sum_TTM" localSheetId="30">'[4]1997  Table 1a Modified'!#REF!</definedName>
    <definedName name="Sum_TTM" localSheetId="31">'[4]1997  Table 1a Modified'!#REF!</definedName>
    <definedName name="Sum_TTM" localSheetId="32">'[4]1997  Table 1a Modified'!#REF!</definedName>
    <definedName name="Sum_TTM" localSheetId="33">'[4]1997  Table 1a Modified'!#REF!</definedName>
    <definedName name="Sum_TTM" localSheetId="34">'[4]1997  Table 1a Modified'!#REF!</definedName>
    <definedName name="Sum_TTM" localSheetId="36">'[4]1997  Table 1a Modified'!#REF!</definedName>
    <definedName name="Sum_TTM" localSheetId="43">'[4]1997  Table 1a Modified'!#REF!</definedName>
    <definedName name="Sum_TTM" localSheetId="44">'[4]1997  Table 1a Modified'!#REF!</definedName>
    <definedName name="Sum_TTM" localSheetId="45">'[4]1997  Table 1a Modified'!#REF!</definedName>
    <definedName name="Sum_TTM" localSheetId="4">'[4]1997  Table 1a Modified'!#REF!</definedName>
    <definedName name="Sum_TTM" localSheetId="49">'[4]1997  Table 1a Modified'!#REF!</definedName>
    <definedName name="Sum_TTM" localSheetId="50">'[4]1997  Table 1a Modified'!#REF!</definedName>
    <definedName name="Sum_TTM" localSheetId="62">'[4]1997  Table 1a Modified'!#REF!</definedName>
    <definedName name="Sum_TTM" localSheetId="8">'[4]1997  Table 1a Modified'!#REF!</definedName>
    <definedName name="Sum_TTM">'[4]1997  Table 1a Modified'!#REF!</definedName>
    <definedName name="TitleEnglish" localSheetId="9">'[3]１．.経済活動別県内総生産'!#REF!</definedName>
    <definedName name="TitleEnglish" localSheetId="10">'[3]１．.経済活動別県内総生産'!#REF!</definedName>
    <definedName name="TitleEnglish" localSheetId="11">'[3]１．.経済活動別県内総生産'!#REF!</definedName>
    <definedName name="TitleEnglish" localSheetId="12">'[3]１．.経済活動別県内総生産'!#REF!</definedName>
    <definedName name="TitleEnglish" localSheetId="13">'[3]１．.経済活動別県内総生産'!#REF!</definedName>
    <definedName name="TitleEnglish" localSheetId="14">'[3]１．.経済活動別県内総生産'!#REF!</definedName>
    <definedName name="TitleEnglish" localSheetId="20">'[3]１．.経済活動別県内総生産'!#REF!</definedName>
    <definedName name="TitleEnglish" localSheetId="21">'[3]１．.経済活動別県内総生産'!#REF!</definedName>
    <definedName name="TitleEnglish" localSheetId="22">'[3]１．.経済活動別県内総生産'!#REF!</definedName>
    <definedName name="TitleEnglish" localSheetId="23">'[3]１．.経済活動別県内総生産'!#REF!</definedName>
    <definedName name="TitleEnglish" localSheetId="24">'[3]１．.経済活動別県内総生産'!#REF!</definedName>
    <definedName name="TitleEnglish" localSheetId="25">'[3]１．.経済活動別県内総生産'!#REF!</definedName>
    <definedName name="TitleEnglish" localSheetId="28">'[3]１．.経済活動別県内総生産'!#REF!</definedName>
    <definedName name="TitleEnglish" localSheetId="2">'[3]１．.経済活動別県内総生産'!#REF!</definedName>
    <definedName name="TitleEnglish" localSheetId="29">'[3]１．.経済活動別県内総生産'!#REF!</definedName>
    <definedName name="TitleEnglish" localSheetId="30">'[3]１．.経済活動別県内総生産'!#REF!</definedName>
    <definedName name="TitleEnglish" localSheetId="31">'[3]１．.経済活動別県内総生産'!#REF!</definedName>
    <definedName name="TitleEnglish" localSheetId="32">'[3]１．.経済活動別県内総生産'!#REF!</definedName>
    <definedName name="TitleEnglish" localSheetId="33">'[3]１．.経済活動別県内総生産'!#REF!</definedName>
    <definedName name="TitleEnglish" localSheetId="34">'[3]１．.経済活動別県内総生産'!#REF!</definedName>
    <definedName name="TitleEnglish" localSheetId="36">'[3]１．.経済活動別県内総生産'!#REF!</definedName>
    <definedName name="TitleEnglish" localSheetId="43">'[3]１．.経済活動別県内総生産'!#REF!</definedName>
    <definedName name="TitleEnglish" localSheetId="44">'[3]１．.経済活動別県内総生産'!#REF!</definedName>
    <definedName name="TitleEnglish" localSheetId="45">'[3]１．.経済活動別県内総生産'!#REF!</definedName>
    <definedName name="TitleEnglish" localSheetId="4">'[3]１．.経済活動別県内総生産'!#REF!</definedName>
    <definedName name="TitleEnglish" localSheetId="49">'[3]１．.経済活動別県内総生産'!#REF!</definedName>
    <definedName name="TitleEnglish" localSheetId="50">'[3]１．.経済活動別県内総生産'!#REF!</definedName>
    <definedName name="TitleEnglish" localSheetId="57">'[3]１．.経済活動別県内総生産'!#REF!</definedName>
    <definedName name="TitleEnglish" localSheetId="58">'[3]１．.経済活動別県内総生産'!#REF!</definedName>
    <definedName name="TitleEnglish" localSheetId="59">'[3]１．.経済活動別県内総生産'!#REF!</definedName>
    <definedName name="TitleEnglish" localSheetId="61">'[3]１．.経済活動別県内総生産'!#REF!</definedName>
    <definedName name="TitleEnglish" localSheetId="62">'[3]１．.経済活動別県内総生産'!#REF!</definedName>
    <definedName name="TitleEnglish" localSheetId="8">'[3]１．.経済活動別県内総生産'!#REF!</definedName>
    <definedName name="TitleEnglish">'[3]１．.経済活動別県内総生産'!#REF!</definedName>
    <definedName name="Total_Central_England" localSheetId="9">#REF!</definedName>
    <definedName name="Total_Central_England" localSheetId="10">#REF!</definedName>
    <definedName name="Total_Central_England" localSheetId="11">#REF!</definedName>
    <definedName name="Total_Central_England" localSheetId="12">#REF!</definedName>
    <definedName name="Total_Central_England" localSheetId="13">#REF!</definedName>
    <definedName name="Total_Central_England" localSheetId="14">#REF!</definedName>
    <definedName name="Total_Central_England" localSheetId="21">#REF!</definedName>
    <definedName name="Total_Central_England" localSheetId="23">#REF!</definedName>
    <definedName name="Total_Central_England" localSheetId="25">#REF!</definedName>
    <definedName name="Total_Central_England" localSheetId="29">#REF!</definedName>
    <definedName name="Total_Central_England" localSheetId="30">#REF!</definedName>
    <definedName name="Total_Central_England" localSheetId="31">#REF!</definedName>
    <definedName name="Total_Central_England" localSheetId="32">#REF!</definedName>
    <definedName name="Total_Central_England" localSheetId="33">#REF!</definedName>
    <definedName name="Total_Central_England" localSheetId="34">#REF!</definedName>
    <definedName name="Total_Central_England" localSheetId="36">#REF!</definedName>
    <definedName name="Total_Central_England" localSheetId="49">#REF!</definedName>
    <definedName name="Total_Central_England" localSheetId="50">#REF!</definedName>
    <definedName name="Total_Central_England">#REF!</definedName>
    <definedName name="Total_East_Midlands" localSheetId="9">#REF!</definedName>
    <definedName name="Total_East_Midlands" localSheetId="10">#REF!</definedName>
    <definedName name="Total_East_Midlands" localSheetId="11">#REF!</definedName>
    <definedName name="Total_East_Midlands" localSheetId="12">#REF!</definedName>
    <definedName name="Total_East_Midlands" localSheetId="13">#REF!</definedName>
    <definedName name="Total_East_Midlands" localSheetId="14">#REF!</definedName>
    <definedName name="Total_East_Midlands" localSheetId="21">#REF!</definedName>
    <definedName name="Total_East_Midlands" localSheetId="23">#REF!</definedName>
    <definedName name="Total_East_Midlands" localSheetId="25">#REF!</definedName>
    <definedName name="Total_East_Midlands" localSheetId="29">#REF!</definedName>
    <definedName name="Total_East_Midlands" localSheetId="30">#REF!</definedName>
    <definedName name="Total_East_Midlands" localSheetId="31">#REF!</definedName>
    <definedName name="Total_East_Midlands" localSheetId="32">#REF!</definedName>
    <definedName name="Total_East_Midlands" localSheetId="33">#REF!</definedName>
    <definedName name="Total_East_Midlands" localSheetId="34">#REF!</definedName>
    <definedName name="Total_East_Midlands" localSheetId="36">#REF!</definedName>
    <definedName name="Total_East_Midlands" localSheetId="49">#REF!</definedName>
    <definedName name="Total_East_Midlands" localSheetId="50">#REF!</definedName>
    <definedName name="Total_East_Midlands">#REF!</definedName>
    <definedName name="Total_East_of_England" localSheetId="9">#REF!</definedName>
    <definedName name="Total_East_of_England" localSheetId="10">#REF!</definedName>
    <definedName name="Total_East_of_England" localSheetId="11">#REF!</definedName>
    <definedName name="Total_East_of_England" localSheetId="12">#REF!</definedName>
    <definedName name="Total_East_of_England" localSheetId="13">#REF!</definedName>
    <definedName name="Total_East_of_England" localSheetId="14">#REF!</definedName>
    <definedName name="Total_East_of_England" localSheetId="21">#REF!</definedName>
    <definedName name="Total_East_of_England" localSheetId="23">#REF!</definedName>
    <definedName name="Total_East_of_England" localSheetId="25">#REF!</definedName>
    <definedName name="Total_East_of_England" localSheetId="29">#REF!</definedName>
    <definedName name="Total_East_of_England" localSheetId="30">#REF!</definedName>
    <definedName name="Total_East_of_England" localSheetId="31">#REF!</definedName>
    <definedName name="Total_East_of_England" localSheetId="32">#REF!</definedName>
    <definedName name="Total_East_of_England" localSheetId="33">#REF!</definedName>
    <definedName name="Total_East_of_England" localSheetId="34">#REF!</definedName>
    <definedName name="Total_East_of_England" localSheetId="36">#REF!</definedName>
    <definedName name="Total_East_of_England" localSheetId="49">#REF!</definedName>
    <definedName name="Total_East_of_England" localSheetId="50">#REF!</definedName>
    <definedName name="Total_East_of_England">#REF!</definedName>
    <definedName name="Total_England" localSheetId="9">#REF!</definedName>
    <definedName name="Total_England" localSheetId="10">#REF!</definedName>
    <definedName name="Total_England" localSheetId="11">#REF!</definedName>
    <definedName name="Total_England" localSheetId="12">#REF!</definedName>
    <definedName name="Total_England" localSheetId="13">#REF!</definedName>
    <definedName name="Total_England" localSheetId="14">#REF!</definedName>
    <definedName name="Total_England" localSheetId="21">#REF!</definedName>
    <definedName name="Total_England" localSheetId="23">#REF!</definedName>
    <definedName name="Total_England" localSheetId="25">#REF!</definedName>
    <definedName name="Total_England" localSheetId="29">#REF!</definedName>
    <definedName name="Total_England" localSheetId="30">#REF!</definedName>
    <definedName name="Total_England" localSheetId="31">#REF!</definedName>
    <definedName name="Total_England" localSheetId="32">#REF!</definedName>
    <definedName name="Total_England" localSheetId="33">#REF!</definedName>
    <definedName name="Total_England" localSheetId="34">#REF!</definedName>
    <definedName name="Total_England" localSheetId="36">#REF!</definedName>
    <definedName name="Total_England" localSheetId="49">#REF!</definedName>
    <definedName name="Total_England" localSheetId="50">#REF!</definedName>
    <definedName name="Total_England">#REF!</definedName>
    <definedName name="Total_England_excluding_London" localSheetId="9">#REF!</definedName>
    <definedName name="Total_England_excluding_London" localSheetId="10">#REF!</definedName>
    <definedName name="Total_England_excluding_London" localSheetId="11">#REF!</definedName>
    <definedName name="Total_England_excluding_London" localSheetId="12">#REF!</definedName>
    <definedName name="Total_England_excluding_London" localSheetId="13">#REF!</definedName>
    <definedName name="Total_England_excluding_London" localSheetId="14">#REF!</definedName>
    <definedName name="Total_England_excluding_London" localSheetId="21">#REF!</definedName>
    <definedName name="Total_England_excluding_London" localSheetId="23">#REF!</definedName>
    <definedName name="Total_England_excluding_London" localSheetId="25">#REF!</definedName>
    <definedName name="Total_England_excluding_London" localSheetId="29">#REF!</definedName>
    <definedName name="Total_England_excluding_London" localSheetId="30">#REF!</definedName>
    <definedName name="Total_England_excluding_London" localSheetId="31">#REF!</definedName>
    <definedName name="Total_England_excluding_London" localSheetId="32">#REF!</definedName>
    <definedName name="Total_England_excluding_London" localSheetId="33">#REF!</definedName>
    <definedName name="Total_England_excluding_London" localSheetId="34">#REF!</definedName>
    <definedName name="Total_England_excluding_London" localSheetId="36">#REF!</definedName>
    <definedName name="Total_England_excluding_London" localSheetId="49">#REF!</definedName>
    <definedName name="Total_England_excluding_London" localSheetId="50">#REF!</definedName>
    <definedName name="Total_England_excluding_London">#REF!</definedName>
    <definedName name="Total_England_s_North_Country" localSheetId="9">#REF!</definedName>
    <definedName name="Total_England_s_North_Country" localSheetId="10">#REF!</definedName>
    <definedName name="Total_England_s_North_Country" localSheetId="11">#REF!</definedName>
    <definedName name="Total_England_s_North_Country" localSheetId="12">#REF!</definedName>
    <definedName name="Total_England_s_North_Country" localSheetId="13">#REF!</definedName>
    <definedName name="Total_England_s_North_Country" localSheetId="14">#REF!</definedName>
    <definedName name="Total_England_s_North_Country" localSheetId="21">#REF!</definedName>
    <definedName name="Total_England_s_North_Country" localSheetId="23">#REF!</definedName>
    <definedName name="Total_England_s_North_Country" localSheetId="25">#REF!</definedName>
    <definedName name="Total_England_s_North_Country" localSheetId="29">#REF!</definedName>
    <definedName name="Total_England_s_North_Country" localSheetId="30">#REF!</definedName>
    <definedName name="Total_England_s_North_Country" localSheetId="31">#REF!</definedName>
    <definedName name="Total_England_s_North_Country" localSheetId="32">#REF!</definedName>
    <definedName name="Total_England_s_North_Country" localSheetId="33">#REF!</definedName>
    <definedName name="Total_England_s_North_Country" localSheetId="34">#REF!</definedName>
    <definedName name="Total_England_s_North_Country" localSheetId="36">#REF!</definedName>
    <definedName name="Total_England_s_North_Country" localSheetId="49">#REF!</definedName>
    <definedName name="Total_England_s_North_Country" localSheetId="50">#REF!</definedName>
    <definedName name="Total_England_s_North_Country">#REF!</definedName>
    <definedName name="Total_Nil_Nights" localSheetId="9">#REF!</definedName>
    <definedName name="Total_Nil_Nights" localSheetId="10">#REF!</definedName>
    <definedName name="Total_Nil_Nights" localSheetId="11">#REF!</definedName>
    <definedName name="Total_Nil_Nights" localSheetId="12">#REF!</definedName>
    <definedName name="Total_Nil_Nights" localSheetId="13">#REF!</definedName>
    <definedName name="Total_Nil_Nights" localSheetId="14">#REF!</definedName>
    <definedName name="Total_Nil_Nights" localSheetId="21">#REF!</definedName>
    <definedName name="Total_Nil_Nights" localSheetId="23">#REF!</definedName>
    <definedName name="Total_Nil_Nights" localSheetId="25">#REF!</definedName>
    <definedName name="Total_Nil_Nights" localSheetId="29">#REF!</definedName>
    <definedName name="Total_Nil_Nights" localSheetId="30">#REF!</definedName>
    <definedName name="Total_Nil_Nights" localSheetId="31">#REF!</definedName>
    <definedName name="Total_Nil_Nights" localSheetId="32">#REF!</definedName>
    <definedName name="Total_Nil_Nights" localSheetId="33">#REF!</definedName>
    <definedName name="Total_Nil_Nights" localSheetId="34">#REF!</definedName>
    <definedName name="Total_Nil_Nights" localSheetId="36">#REF!</definedName>
    <definedName name="Total_Nil_Nights" localSheetId="49">#REF!</definedName>
    <definedName name="Total_Nil_Nights" localSheetId="50">#REF!</definedName>
    <definedName name="Total_Nil_Nights">#REF!</definedName>
    <definedName name="Total_North_East_England" localSheetId="9">#REF!</definedName>
    <definedName name="Total_North_East_England" localSheetId="10">#REF!</definedName>
    <definedName name="Total_North_East_England" localSheetId="11">#REF!</definedName>
    <definedName name="Total_North_East_England" localSheetId="12">#REF!</definedName>
    <definedName name="Total_North_East_England" localSheetId="13">#REF!</definedName>
    <definedName name="Total_North_East_England" localSheetId="14">#REF!</definedName>
    <definedName name="Total_North_East_England" localSheetId="21">#REF!</definedName>
    <definedName name="Total_North_East_England" localSheetId="23">#REF!</definedName>
    <definedName name="Total_North_East_England" localSheetId="25">#REF!</definedName>
    <definedName name="Total_North_East_England" localSheetId="29">#REF!</definedName>
    <definedName name="Total_North_East_England" localSheetId="30">#REF!</definedName>
    <definedName name="Total_North_East_England" localSheetId="31">#REF!</definedName>
    <definedName name="Total_North_East_England" localSheetId="32">#REF!</definedName>
    <definedName name="Total_North_East_England" localSheetId="33">#REF!</definedName>
    <definedName name="Total_North_East_England" localSheetId="34">#REF!</definedName>
    <definedName name="Total_North_East_England" localSheetId="36">#REF!</definedName>
    <definedName name="Total_North_East_England" localSheetId="49">#REF!</definedName>
    <definedName name="Total_North_East_England" localSheetId="50">#REF!</definedName>
    <definedName name="Total_North_East_England">#REF!</definedName>
    <definedName name="Total_North_West_England" localSheetId="9">#REF!</definedName>
    <definedName name="Total_North_West_England" localSheetId="10">#REF!</definedName>
    <definedName name="Total_North_West_England" localSheetId="11">#REF!</definedName>
    <definedName name="Total_North_West_England" localSheetId="12">#REF!</definedName>
    <definedName name="Total_North_West_England" localSheetId="13">#REF!</definedName>
    <definedName name="Total_North_West_England" localSheetId="14">#REF!</definedName>
    <definedName name="Total_North_West_England" localSheetId="21">#REF!</definedName>
    <definedName name="Total_North_West_England" localSheetId="23">#REF!</definedName>
    <definedName name="Total_North_West_England" localSheetId="25">#REF!</definedName>
    <definedName name="Total_North_West_England" localSheetId="29">#REF!</definedName>
    <definedName name="Total_North_West_England" localSheetId="30">#REF!</definedName>
    <definedName name="Total_North_West_England" localSheetId="31">#REF!</definedName>
    <definedName name="Total_North_West_England" localSheetId="32">#REF!</definedName>
    <definedName name="Total_North_West_England" localSheetId="33">#REF!</definedName>
    <definedName name="Total_North_West_England" localSheetId="34">#REF!</definedName>
    <definedName name="Total_North_West_England" localSheetId="36">#REF!</definedName>
    <definedName name="Total_North_West_England" localSheetId="49">#REF!</definedName>
    <definedName name="Total_North_West_England" localSheetId="50">#REF!</definedName>
    <definedName name="Total_North_West_England">#REF!</definedName>
    <definedName name="Total_Northern_Ireland" localSheetId="9">#REF!</definedName>
    <definedName name="Total_Northern_Ireland" localSheetId="10">#REF!</definedName>
    <definedName name="Total_Northern_Ireland" localSheetId="11">#REF!</definedName>
    <definedName name="Total_Northern_Ireland" localSheetId="12">#REF!</definedName>
    <definedName name="Total_Northern_Ireland" localSheetId="13">#REF!</definedName>
    <definedName name="Total_Northern_Ireland" localSheetId="14">#REF!</definedName>
    <definedName name="Total_Northern_Ireland" localSheetId="21">#REF!</definedName>
    <definedName name="Total_Northern_Ireland" localSheetId="23">#REF!</definedName>
    <definedName name="Total_Northern_Ireland" localSheetId="25">#REF!</definedName>
    <definedName name="Total_Northern_Ireland" localSheetId="29">#REF!</definedName>
    <definedName name="Total_Northern_Ireland" localSheetId="30">#REF!</definedName>
    <definedName name="Total_Northern_Ireland" localSheetId="31">#REF!</definedName>
    <definedName name="Total_Northern_Ireland" localSheetId="32">#REF!</definedName>
    <definedName name="Total_Northern_Ireland" localSheetId="33">#REF!</definedName>
    <definedName name="Total_Northern_Ireland" localSheetId="34">#REF!</definedName>
    <definedName name="Total_Northern_Ireland" localSheetId="36">#REF!</definedName>
    <definedName name="Total_Northern_Ireland" localSheetId="49">#REF!</definedName>
    <definedName name="Total_Northern_Ireland" localSheetId="50">#REF!</definedName>
    <definedName name="Total_Northern_Ireland">#REF!</definedName>
    <definedName name="Total_Scotland" localSheetId="9">#REF!</definedName>
    <definedName name="Total_Scotland" localSheetId="10">#REF!</definedName>
    <definedName name="Total_Scotland" localSheetId="11">#REF!</definedName>
    <definedName name="Total_Scotland" localSheetId="12">#REF!</definedName>
    <definedName name="Total_Scotland" localSheetId="13">#REF!</definedName>
    <definedName name="Total_Scotland" localSheetId="14">#REF!</definedName>
    <definedName name="Total_Scotland" localSheetId="21">#REF!</definedName>
    <definedName name="Total_Scotland" localSheetId="23">#REF!</definedName>
    <definedName name="Total_Scotland" localSheetId="25">#REF!</definedName>
    <definedName name="Total_Scotland" localSheetId="29">#REF!</definedName>
    <definedName name="Total_Scotland" localSheetId="30">#REF!</definedName>
    <definedName name="Total_Scotland" localSheetId="31">#REF!</definedName>
    <definedName name="Total_Scotland" localSheetId="32">#REF!</definedName>
    <definedName name="Total_Scotland" localSheetId="33">#REF!</definedName>
    <definedName name="Total_Scotland" localSheetId="34">#REF!</definedName>
    <definedName name="Total_Scotland" localSheetId="36">#REF!</definedName>
    <definedName name="Total_Scotland" localSheetId="49">#REF!</definedName>
    <definedName name="Total_Scotland" localSheetId="50">#REF!</definedName>
    <definedName name="Total_Scotland">#REF!</definedName>
    <definedName name="Total_South_East_England" localSheetId="9">#REF!</definedName>
    <definedName name="Total_South_East_England" localSheetId="10">#REF!</definedName>
    <definedName name="Total_South_East_England" localSheetId="11">#REF!</definedName>
    <definedName name="Total_South_East_England" localSheetId="12">#REF!</definedName>
    <definedName name="Total_South_East_England" localSheetId="13">#REF!</definedName>
    <definedName name="Total_South_East_England" localSheetId="14">#REF!</definedName>
    <definedName name="Total_South_East_England" localSheetId="21">#REF!</definedName>
    <definedName name="Total_South_East_England" localSheetId="23">#REF!</definedName>
    <definedName name="Total_South_East_England" localSheetId="25">#REF!</definedName>
    <definedName name="Total_South_East_England" localSheetId="29">#REF!</definedName>
    <definedName name="Total_South_East_England" localSheetId="30">#REF!</definedName>
    <definedName name="Total_South_East_England" localSheetId="31">#REF!</definedName>
    <definedName name="Total_South_East_England" localSheetId="32">#REF!</definedName>
    <definedName name="Total_South_East_England" localSheetId="33">#REF!</definedName>
    <definedName name="Total_South_East_England" localSheetId="34">#REF!</definedName>
    <definedName name="Total_South_East_England" localSheetId="36">#REF!</definedName>
    <definedName name="Total_South_East_England" localSheetId="49">#REF!</definedName>
    <definedName name="Total_South_East_England" localSheetId="50">#REF!</definedName>
    <definedName name="Total_South_East_England">#REF!</definedName>
    <definedName name="Total_South_West_England" localSheetId="9">#REF!</definedName>
    <definedName name="Total_South_West_England" localSheetId="10">#REF!</definedName>
    <definedName name="Total_South_West_England" localSheetId="11">#REF!</definedName>
    <definedName name="Total_South_West_England" localSheetId="12">#REF!</definedName>
    <definedName name="Total_South_West_England" localSheetId="13">#REF!</definedName>
    <definedName name="Total_South_West_England" localSheetId="14">#REF!</definedName>
    <definedName name="Total_South_West_England" localSheetId="21">#REF!</definedName>
    <definedName name="Total_South_West_England" localSheetId="23">#REF!</definedName>
    <definedName name="Total_South_West_England" localSheetId="25">#REF!</definedName>
    <definedName name="Total_South_West_England" localSheetId="29">#REF!</definedName>
    <definedName name="Total_South_West_England" localSheetId="30">#REF!</definedName>
    <definedName name="Total_South_West_England" localSheetId="31">#REF!</definedName>
    <definedName name="Total_South_West_England" localSheetId="32">#REF!</definedName>
    <definedName name="Total_South_West_England" localSheetId="33">#REF!</definedName>
    <definedName name="Total_South_West_England" localSheetId="34">#REF!</definedName>
    <definedName name="Total_South_West_England" localSheetId="36">#REF!</definedName>
    <definedName name="Total_South_West_England" localSheetId="49">#REF!</definedName>
    <definedName name="Total_South_West_England" localSheetId="50">#REF!</definedName>
    <definedName name="Total_South_West_England">#REF!</definedName>
    <definedName name="Total_Southern_England" localSheetId="9">#REF!</definedName>
    <definedName name="Total_Southern_England" localSheetId="10">#REF!</definedName>
    <definedName name="Total_Southern_England" localSheetId="11">#REF!</definedName>
    <definedName name="Total_Southern_England" localSheetId="12">#REF!</definedName>
    <definedName name="Total_Southern_England" localSheetId="13">#REF!</definedName>
    <definedName name="Total_Southern_England" localSheetId="14">#REF!</definedName>
    <definedName name="Total_Southern_England" localSheetId="21">#REF!</definedName>
    <definedName name="Total_Southern_England" localSheetId="23">#REF!</definedName>
    <definedName name="Total_Southern_England" localSheetId="25">#REF!</definedName>
    <definedName name="Total_Southern_England" localSheetId="29">#REF!</definedName>
    <definedName name="Total_Southern_England" localSheetId="30">#REF!</definedName>
    <definedName name="Total_Southern_England" localSheetId="31">#REF!</definedName>
    <definedName name="Total_Southern_England" localSheetId="32">#REF!</definedName>
    <definedName name="Total_Southern_England" localSheetId="33">#REF!</definedName>
    <definedName name="Total_Southern_England" localSheetId="34">#REF!</definedName>
    <definedName name="Total_Southern_England" localSheetId="36">#REF!</definedName>
    <definedName name="Total_Southern_England" localSheetId="49">#REF!</definedName>
    <definedName name="Total_Southern_England" localSheetId="50">#REF!</definedName>
    <definedName name="Total_Southern_England">#REF!</definedName>
    <definedName name="Total_UK" localSheetId="9">#REF!</definedName>
    <definedName name="Total_UK" localSheetId="10">#REF!</definedName>
    <definedName name="Total_UK" localSheetId="11">#REF!</definedName>
    <definedName name="Total_UK" localSheetId="12">#REF!</definedName>
    <definedName name="Total_UK" localSheetId="13">#REF!</definedName>
    <definedName name="Total_UK" localSheetId="14">#REF!</definedName>
    <definedName name="Total_UK" localSheetId="21">#REF!</definedName>
    <definedName name="Total_UK" localSheetId="23">#REF!</definedName>
    <definedName name="Total_UK" localSheetId="25">#REF!</definedName>
    <definedName name="Total_UK" localSheetId="29">#REF!</definedName>
    <definedName name="Total_UK" localSheetId="30">#REF!</definedName>
    <definedName name="Total_UK" localSheetId="31">#REF!</definedName>
    <definedName name="Total_UK" localSheetId="32">#REF!</definedName>
    <definedName name="Total_UK" localSheetId="33">#REF!</definedName>
    <definedName name="Total_UK" localSheetId="34">#REF!</definedName>
    <definedName name="Total_UK" localSheetId="36">#REF!</definedName>
    <definedName name="Total_UK" localSheetId="49">#REF!</definedName>
    <definedName name="Total_UK" localSheetId="50">#REF!</definedName>
    <definedName name="Total_UK">#REF!</definedName>
    <definedName name="Total_Wales" localSheetId="9">#REF!</definedName>
    <definedName name="Total_Wales" localSheetId="10">#REF!</definedName>
    <definedName name="Total_Wales" localSheetId="11">#REF!</definedName>
    <definedName name="Total_Wales" localSheetId="12">#REF!</definedName>
    <definedName name="Total_Wales" localSheetId="13">#REF!</definedName>
    <definedName name="Total_Wales" localSheetId="14">#REF!</definedName>
    <definedName name="Total_Wales" localSheetId="21">#REF!</definedName>
    <definedName name="Total_Wales" localSheetId="23">#REF!</definedName>
    <definedName name="Total_Wales" localSheetId="25">#REF!</definedName>
    <definedName name="Total_Wales" localSheetId="29">#REF!</definedName>
    <definedName name="Total_Wales" localSheetId="30">#REF!</definedName>
    <definedName name="Total_Wales" localSheetId="31">#REF!</definedName>
    <definedName name="Total_Wales" localSheetId="32">#REF!</definedName>
    <definedName name="Total_Wales" localSheetId="33">#REF!</definedName>
    <definedName name="Total_Wales" localSheetId="34">#REF!</definedName>
    <definedName name="Total_Wales" localSheetId="36">#REF!</definedName>
    <definedName name="Total_Wales" localSheetId="49">#REF!</definedName>
    <definedName name="Total_Wales" localSheetId="50">#REF!</definedName>
    <definedName name="Total_Wales">#REF!</definedName>
    <definedName name="Total_West_Midlands" localSheetId="9">#REF!</definedName>
    <definedName name="Total_West_Midlands" localSheetId="10">#REF!</definedName>
    <definedName name="Total_West_Midlands" localSheetId="11">#REF!</definedName>
    <definedName name="Total_West_Midlands" localSheetId="12">#REF!</definedName>
    <definedName name="Total_West_Midlands" localSheetId="13">#REF!</definedName>
    <definedName name="Total_West_Midlands" localSheetId="14">#REF!</definedName>
    <definedName name="Total_West_Midlands" localSheetId="21">#REF!</definedName>
    <definedName name="Total_West_Midlands" localSheetId="23">#REF!</definedName>
    <definedName name="Total_West_Midlands" localSheetId="25">#REF!</definedName>
    <definedName name="Total_West_Midlands" localSheetId="29">#REF!</definedName>
    <definedName name="Total_West_Midlands" localSheetId="30">#REF!</definedName>
    <definedName name="Total_West_Midlands" localSheetId="31">#REF!</definedName>
    <definedName name="Total_West_Midlands" localSheetId="32">#REF!</definedName>
    <definedName name="Total_West_Midlands" localSheetId="33">#REF!</definedName>
    <definedName name="Total_West_Midlands" localSheetId="34">#REF!</definedName>
    <definedName name="Total_West_Midlands" localSheetId="36">#REF!</definedName>
    <definedName name="Total_West_Midlands" localSheetId="49">#REF!</definedName>
    <definedName name="Total_West_Midlands" localSheetId="50">#REF!</definedName>
    <definedName name="Total_West_Midlands">#REF!</definedName>
    <definedName name="Total_Yorkshire_and_Humberside" localSheetId="9">#REF!</definedName>
    <definedName name="Total_Yorkshire_and_Humberside" localSheetId="10">#REF!</definedName>
    <definedName name="Total_Yorkshire_and_Humberside" localSheetId="11">#REF!</definedName>
    <definedName name="Total_Yorkshire_and_Humberside" localSheetId="12">#REF!</definedName>
    <definedName name="Total_Yorkshire_and_Humberside" localSheetId="13">#REF!</definedName>
    <definedName name="Total_Yorkshire_and_Humberside" localSheetId="14">#REF!</definedName>
    <definedName name="Total_Yorkshire_and_Humberside" localSheetId="21">#REF!</definedName>
    <definedName name="Total_Yorkshire_and_Humberside" localSheetId="23">#REF!</definedName>
    <definedName name="Total_Yorkshire_and_Humberside" localSheetId="25">#REF!</definedName>
    <definedName name="Total_Yorkshire_and_Humberside" localSheetId="29">#REF!</definedName>
    <definedName name="Total_Yorkshire_and_Humberside" localSheetId="30">#REF!</definedName>
    <definedName name="Total_Yorkshire_and_Humberside" localSheetId="31">#REF!</definedName>
    <definedName name="Total_Yorkshire_and_Humberside" localSheetId="32">#REF!</definedName>
    <definedName name="Total_Yorkshire_and_Humberside" localSheetId="33">#REF!</definedName>
    <definedName name="Total_Yorkshire_and_Humberside" localSheetId="34">#REF!</definedName>
    <definedName name="Total_Yorkshire_and_Humberside" localSheetId="36">#REF!</definedName>
    <definedName name="Total_Yorkshire_and_Humberside" localSheetId="49">#REF!</definedName>
    <definedName name="Total_Yorkshire_and_Humberside" localSheetId="50">#REF!</definedName>
    <definedName name="Total_Yorkshire_and_Humberside">#REF!</definedName>
    <definedName name="ｖｆｇ" localSheetId="9">#REF!</definedName>
    <definedName name="ｖｆｇ" localSheetId="10">#REF!</definedName>
    <definedName name="ｖｆｇ" localSheetId="11">#REF!</definedName>
    <definedName name="ｖｆｇ" localSheetId="12">#REF!</definedName>
    <definedName name="ｖｆｇ" localSheetId="13">#REF!</definedName>
    <definedName name="ｖｆｇ" localSheetId="14">#REF!</definedName>
    <definedName name="ｖｆｇ" localSheetId="17">#REF!</definedName>
    <definedName name="ｖｆｇ" localSheetId="20">#REF!</definedName>
    <definedName name="ｖｆｇ" localSheetId="21">#REF!</definedName>
    <definedName name="ｖｆｇ" localSheetId="22">#REF!</definedName>
    <definedName name="ｖｆｇ" localSheetId="23">#REF!</definedName>
    <definedName name="ｖｆｇ" localSheetId="24">#REF!</definedName>
    <definedName name="ｖｆｇ" localSheetId="25">#REF!</definedName>
    <definedName name="ｖｆｇ" localSheetId="28">#REF!</definedName>
    <definedName name="ｖｆｇ" localSheetId="2">#REF!</definedName>
    <definedName name="ｖｆｇ" localSheetId="29">#REF!</definedName>
    <definedName name="ｖｆｇ" localSheetId="30">#REF!</definedName>
    <definedName name="ｖｆｇ" localSheetId="31">#REF!</definedName>
    <definedName name="ｖｆｇ" localSheetId="32">#REF!</definedName>
    <definedName name="ｖｆｇ" localSheetId="33">#REF!</definedName>
    <definedName name="ｖｆｇ" localSheetId="34">#REF!</definedName>
    <definedName name="ｖｆｇ" localSheetId="36">#REF!</definedName>
    <definedName name="ｖｆｇ" localSheetId="43">#REF!</definedName>
    <definedName name="ｖｆｇ" localSheetId="44">#REF!</definedName>
    <definedName name="ｖｆｇ" localSheetId="45">#REF!</definedName>
    <definedName name="ｖｆｇ" localSheetId="4">#REF!</definedName>
    <definedName name="ｖｆｇ" localSheetId="49">#REF!</definedName>
    <definedName name="ｖｆｇ" localSheetId="50">#REF!</definedName>
    <definedName name="ｖｆｇ" localSheetId="62">#REF!</definedName>
    <definedName name="ｖｆｇ" localSheetId="8">#REF!</definedName>
    <definedName name="ｖｆｇ">#REF!</definedName>
    <definedName name="xzc" localSheetId="9">#REF!</definedName>
    <definedName name="xzc" localSheetId="10">#REF!</definedName>
    <definedName name="xzc" localSheetId="11">#REF!</definedName>
    <definedName name="xzc" localSheetId="12">#REF!</definedName>
    <definedName name="xzc" localSheetId="13">#REF!</definedName>
    <definedName name="xzc" localSheetId="14">#REF!</definedName>
    <definedName name="xzc" localSheetId="17">#REF!</definedName>
    <definedName name="xzc" localSheetId="20">#REF!</definedName>
    <definedName name="xzc" localSheetId="21">#REF!</definedName>
    <definedName name="xzc" localSheetId="22">#REF!</definedName>
    <definedName name="xzc" localSheetId="23">#REF!</definedName>
    <definedName name="xzc" localSheetId="24">#REF!</definedName>
    <definedName name="xzc" localSheetId="25">#REF!</definedName>
    <definedName name="xzc" localSheetId="28">#REF!</definedName>
    <definedName name="xzc" localSheetId="2">#REF!</definedName>
    <definedName name="xzc" localSheetId="29">#REF!</definedName>
    <definedName name="xzc" localSheetId="30">#REF!</definedName>
    <definedName name="xzc" localSheetId="31">#REF!</definedName>
    <definedName name="xzc" localSheetId="32">#REF!</definedName>
    <definedName name="xzc" localSheetId="33">#REF!</definedName>
    <definedName name="xzc" localSheetId="34">#REF!</definedName>
    <definedName name="xzc" localSheetId="36">#REF!</definedName>
    <definedName name="xzc" localSheetId="43">#REF!</definedName>
    <definedName name="xzc" localSheetId="44">#REF!</definedName>
    <definedName name="xzc" localSheetId="45">#REF!</definedName>
    <definedName name="xzc" localSheetId="4">#REF!</definedName>
    <definedName name="xzc" localSheetId="49">#REF!</definedName>
    <definedName name="xzc" localSheetId="50">#REF!</definedName>
    <definedName name="xzc" localSheetId="62">#REF!</definedName>
    <definedName name="xzc" localSheetId="8">#REF!</definedName>
    <definedName name="xzc">#REF!</definedName>
    <definedName name="ZAs" localSheetId="9">#REF!</definedName>
    <definedName name="ZAs" localSheetId="10">#REF!</definedName>
    <definedName name="ZAs" localSheetId="11">#REF!</definedName>
    <definedName name="ZAs" localSheetId="12">#REF!</definedName>
    <definedName name="ZAs" localSheetId="13">#REF!</definedName>
    <definedName name="ZAs" localSheetId="14">#REF!</definedName>
    <definedName name="ZAs" localSheetId="20">#REF!</definedName>
    <definedName name="ZAs" localSheetId="21">#REF!</definedName>
    <definedName name="ZAs" localSheetId="22">#REF!</definedName>
    <definedName name="ZAs" localSheetId="23">#REF!</definedName>
    <definedName name="ZAs" localSheetId="24">#REF!</definedName>
    <definedName name="ZAs" localSheetId="25">#REF!</definedName>
    <definedName name="ZAs" localSheetId="28">#REF!</definedName>
    <definedName name="ZAs" localSheetId="2">#REF!</definedName>
    <definedName name="ZAs" localSheetId="29">#REF!</definedName>
    <definedName name="ZAs" localSheetId="30">#REF!</definedName>
    <definedName name="ZAs" localSheetId="31">#REF!</definedName>
    <definedName name="ZAs" localSheetId="32">#REF!</definedName>
    <definedName name="ZAs" localSheetId="33">#REF!</definedName>
    <definedName name="ZAs" localSheetId="34">#REF!</definedName>
    <definedName name="ZAs" localSheetId="36">#REF!</definedName>
    <definedName name="ZAs" localSheetId="43">#REF!</definedName>
    <definedName name="ZAs" localSheetId="44">#REF!</definedName>
    <definedName name="ZAs" localSheetId="45">#REF!</definedName>
    <definedName name="ZAs" localSheetId="4">#REF!</definedName>
    <definedName name="ZAs" localSheetId="49">#REF!</definedName>
    <definedName name="ZAs" localSheetId="50">#REF!</definedName>
    <definedName name="ZAs" localSheetId="62">#REF!</definedName>
    <definedName name="ZAs" localSheetId="8">#REF!</definedName>
    <definedName name="ZAs">#REF!</definedName>
    <definedName name="あ">'[8]H15～H19'!$AJ$4:$BD$26</definedName>
    <definedName name="ええｒ" localSheetId="9">#REF!</definedName>
    <definedName name="ええｒ" localSheetId="10">#REF!</definedName>
    <definedName name="ええｒ" localSheetId="11">#REF!</definedName>
    <definedName name="ええｒ" localSheetId="12">#REF!</definedName>
    <definedName name="ええｒ" localSheetId="13">#REF!</definedName>
    <definedName name="ええｒ" localSheetId="14">#REF!</definedName>
    <definedName name="ええｒ" localSheetId="20">#REF!</definedName>
    <definedName name="ええｒ" localSheetId="21">#REF!</definedName>
    <definedName name="ええｒ" localSheetId="22">#REF!</definedName>
    <definedName name="ええｒ" localSheetId="23">#REF!</definedName>
    <definedName name="ええｒ" localSheetId="24">#REF!</definedName>
    <definedName name="ええｒ" localSheetId="25">#REF!</definedName>
    <definedName name="ええｒ" localSheetId="28">#REF!</definedName>
    <definedName name="ええｒ" localSheetId="2">#REF!</definedName>
    <definedName name="ええｒ" localSheetId="29">#REF!</definedName>
    <definedName name="ええｒ" localSheetId="30">#REF!</definedName>
    <definedName name="ええｒ" localSheetId="31">#REF!</definedName>
    <definedName name="ええｒ" localSheetId="32">#REF!</definedName>
    <definedName name="ええｒ" localSheetId="33">#REF!</definedName>
    <definedName name="ええｒ" localSheetId="34">#REF!</definedName>
    <definedName name="ええｒ" localSheetId="36">#REF!</definedName>
    <definedName name="ええｒ" localSheetId="43">#REF!</definedName>
    <definedName name="ええｒ" localSheetId="44">#REF!</definedName>
    <definedName name="ええｒ" localSheetId="45">#REF!</definedName>
    <definedName name="ええｒ" localSheetId="4">#REF!</definedName>
    <definedName name="ええｒ" localSheetId="49">#REF!</definedName>
    <definedName name="ええｒ" localSheetId="50">#REF!</definedName>
    <definedName name="ええｒ" localSheetId="59">#REF!</definedName>
    <definedName name="ええｒ" localSheetId="62">#REF!</definedName>
    <definedName name="ええｒ" localSheetId="8">#REF!</definedName>
    <definedName name="ええｒ">#REF!</definedName>
    <definedName name="ここから">[9]◎アンケート4_6月集計!$P$1510</definedName>
    <definedName name="パック価格帯" localSheetId="9">#REF!</definedName>
    <definedName name="パック価格帯" localSheetId="10">#REF!</definedName>
    <definedName name="パック価格帯" localSheetId="11">#REF!</definedName>
    <definedName name="パック価格帯" localSheetId="12">#REF!</definedName>
    <definedName name="パック価格帯" localSheetId="13">#REF!</definedName>
    <definedName name="パック価格帯" localSheetId="14">#REF!</definedName>
    <definedName name="パック価格帯" localSheetId="20">#REF!</definedName>
    <definedName name="パック価格帯" localSheetId="21">#REF!</definedName>
    <definedName name="パック価格帯" localSheetId="22">#REF!</definedName>
    <definedName name="パック価格帯" localSheetId="23">#REF!</definedName>
    <definedName name="パック価格帯" localSheetId="24">#REF!</definedName>
    <definedName name="パック価格帯" localSheetId="25">#REF!</definedName>
    <definedName name="パック価格帯" localSheetId="28">#REF!</definedName>
    <definedName name="パック価格帯" localSheetId="2">#REF!</definedName>
    <definedName name="パック価格帯" localSheetId="29">#REF!</definedName>
    <definedName name="パック価格帯" localSheetId="30">#REF!</definedName>
    <definedName name="パック価格帯" localSheetId="31">#REF!</definedName>
    <definedName name="パック価格帯" localSheetId="32">#REF!</definedName>
    <definedName name="パック価格帯" localSheetId="33">#REF!</definedName>
    <definedName name="パック価格帯" localSheetId="34">#REF!</definedName>
    <definedName name="パック価格帯" localSheetId="36">#REF!</definedName>
    <definedName name="パック価格帯" localSheetId="43">#REF!</definedName>
    <definedName name="パック価格帯" localSheetId="44">#REF!</definedName>
    <definedName name="パック価格帯" localSheetId="45">#REF!</definedName>
    <definedName name="パック価格帯" localSheetId="4">#REF!</definedName>
    <definedName name="パック価格帯" localSheetId="49">#REF!</definedName>
    <definedName name="パック価格帯" localSheetId="50">#REF!</definedName>
    <definedName name="パック価格帯" localSheetId="57">#REF!</definedName>
    <definedName name="パック価格帯" localSheetId="58">#REF!</definedName>
    <definedName name="パック価格帯" localSheetId="59">#REF!</definedName>
    <definedName name="パック価格帯" localSheetId="61">#REF!</definedName>
    <definedName name="パック価格帯" localSheetId="62">#REF!</definedName>
    <definedName name="パック価格帯" localSheetId="8">#REF!</definedName>
    <definedName name="パック価格帯">#REF!</definedName>
    <definedName name="ゆい" localSheetId="42">#REF!</definedName>
    <definedName name="ゆい" localSheetId="9">#REF!</definedName>
    <definedName name="ゆい" localSheetId="10">#REF!</definedName>
    <definedName name="ゆい" localSheetId="11">#REF!</definedName>
    <definedName name="ゆい" localSheetId="12">#REF!</definedName>
    <definedName name="ゆい" localSheetId="13">#REF!</definedName>
    <definedName name="ゆい" localSheetId="14">#REF!</definedName>
    <definedName name="ゆい" localSheetId="17">#REF!</definedName>
    <definedName name="ゆい" localSheetId="20">#REF!</definedName>
    <definedName name="ゆい" localSheetId="21">#REF!</definedName>
    <definedName name="ゆい" localSheetId="22">#REF!</definedName>
    <definedName name="ゆい" localSheetId="23">#REF!</definedName>
    <definedName name="ゆい" localSheetId="24">#REF!</definedName>
    <definedName name="ゆい" localSheetId="25">#REF!</definedName>
    <definedName name="ゆい" localSheetId="28">#REF!</definedName>
    <definedName name="ゆい" localSheetId="2">#REF!</definedName>
    <definedName name="ゆい" localSheetId="29">#REF!</definedName>
    <definedName name="ゆい" localSheetId="30">#REF!</definedName>
    <definedName name="ゆい" localSheetId="31">#REF!</definedName>
    <definedName name="ゆい" localSheetId="32">#REF!</definedName>
    <definedName name="ゆい" localSheetId="33">#REF!</definedName>
    <definedName name="ゆい" localSheetId="34">#REF!</definedName>
    <definedName name="ゆい" localSheetId="36">#REF!</definedName>
    <definedName name="ゆい" localSheetId="43">#REF!</definedName>
    <definedName name="ゆい" localSheetId="44">#REF!</definedName>
    <definedName name="ゆい" localSheetId="45">#REF!</definedName>
    <definedName name="ゆい" localSheetId="4">#REF!</definedName>
    <definedName name="ゆい" localSheetId="49">#REF!</definedName>
    <definedName name="ゆい" localSheetId="50">#REF!</definedName>
    <definedName name="ゆい" localSheetId="53">#REF!</definedName>
    <definedName name="ゆい" localSheetId="57">#REF!</definedName>
    <definedName name="ゆい" localSheetId="58">#REF!</definedName>
    <definedName name="ゆい" localSheetId="59">#REF!</definedName>
    <definedName name="ゆい" localSheetId="60">#REF!</definedName>
    <definedName name="ゆい" localSheetId="61">#REF!</definedName>
    <definedName name="ゆい" localSheetId="62">#REF!</definedName>
    <definedName name="ゆい" localSheetId="7">#REF!</definedName>
    <definedName name="ゆい" localSheetId="8">#REF!</definedName>
    <definedName name="ゆい">#REF!</definedName>
    <definedName name="ゆい2" localSheetId="9">#REF!</definedName>
    <definedName name="ゆい2" localSheetId="10">#REF!</definedName>
    <definedName name="ゆい2" localSheetId="11">#REF!</definedName>
    <definedName name="ゆい2" localSheetId="12">#REF!</definedName>
    <definedName name="ゆい2" localSheetId="13">#REF!</definedName>
    <definedName name="ゆい2" localSheetId="14">#REF!</definedName>
    <definedName name="ゆい2" localSheetId="20">#REF!</definedName>
    <definedName name="ゆい2" localSheetId="21">#REF!</definedName>
    <definedName name="ゆい2" localSheetId="22">#REF!</definedName>
    <definedName name="ゆい2" localSheetId="23">#REF!</definedName>
    <definedName name="ゆい2" localSheetId="24">#REF!</definedName>
    <definedName name="ゆい2" localSheetId="25">#REF!</definedName>
    <definedName name="ゆい2" localSheetId="28">#REF!</definedName>
    <definedName name="ゆい2" localSheetId="2">#REF!</definedName>
    <definedName name="ゆい2" localSheetId="29">#REF!</definedName>
    <definedName name="ゆい2" localSheetId="30">#REF!</definedName>
    <definedName name="ゆい2" localSheetId="31">#REF!</definedName>
    <definedName name="ゆい2" localSheetId="32">#REF!</definedName>
    <definedName name="ゆい2" localSheetId="33">#REF!</definedName>
    <definedName name="ゆい2" localSheetId="34">#REF!</definedName>
    <definedName name="ゆい2" localSheetId="36">#REF!</definedName>
    <definedName name="ゆい2" localSheetId="43">#REF!</definedName>
    <definedName name="ゆい2" localSheetId="44">#REF!</definedName>
    <definedName name="ゆい2" localSheetId="45">#REF!</definedName>
    <definedName name="ゆい2" localSheetId="4">#REF!</definedName>
    <definedName name="ゆい2" localSheetId="49">#REF!</definedName>
    <definedName name="ゆい2" localSheetId="50">#REF!</definedName>
    <definedName name="ゆい2" localSheetId="59">#REF!</definedName>
    <definedName name="ゆい2" localSheetId="62">#REF!</definedName>
    <definedName name="ゆい2" localSheetId="8">#REF!</definedName>
    <definedName name="ゆい2">#REF!</definedName>
    <definedName name="リピータ土産代" localSheetId="9">#REF!</definedName>
    <definedName name="リピータ土産代" localSheetId="10">#REF!</definedName>
    <definedName name="リピータ土産代" localSheetId="11">#REF!</definedName>
    <definedName name="リピータ土産代" localSheetId="12">#REF!</definedName>
    <definedName name="リピータ土産代" localSheetId="13">#REF!</definedName>
    <definedName name="リピータ土産代" localSheetId="14">#REF!</definedName>
    <definedName name="リピータ土産代" localSheetId="20">#REF!</definedName>
    <definedName name="リピータ土産代" localSheetId="21">#REF!</definedName>
    <definedName name="リピータ土産代" localSheetId="22">#REF!</definedName>
    <definedName name="リピータ土産代" localSheetId="23">#REF!</definedName>
    <definedName name="リピータ土産代" localSheetId="24">#REF!</definedName>
    <definedName name="リピータ土産代" localSheetId="25">#REF!</definedName>
    <definedName name="リピータ土産代" localSheetId="28">#REF!</definedName>
    <definedName name="リピータ土産代" localSheetId="2">#REF!</definedName>
    <definedName name="リピータ土産代" localSheetId="29">#REF!</definedName>
    <definedName name="リピータ土産代" localSheetId="30">#REF!</definedName>
    <definedName name="リピータ土産代" localSheetId="31">#REF!</definedName>
    <definedName name="リピータ土産代" localSheetId="32">#REF!</definedName>
    <definedName name="リピータ土産代" localSheetId="33">#REF!</definedName>
    <definedName name="リピータ土産代" localSheetId="34">#REF!</definedName>
    <definedName name="リピータ土産代" localSheetId="36">#REF!</definedName>
    <definedName name="リピータ土産代" localSheetId="43">#REF!</definedName>
    <definedName name="リピータ土産代" localSheetId="44">#REF!</definedName>
    <definedName name="リピータ土産代" localSheetId="45">#REF!</definedName>
    <definedName name="リピータ土産代" localSheetId="4">#REF!</definedName>
    <definedName name="リピータ土産代" localSheetId="49">#REF!</definedName>
    <definedName name="リピータ土産代" localSheetId="50">#REF!</definedName>
    <definedName name="リピータ土産代" localSheetId="57">#REF!</definedName>
    <definedName name="リピータ土産代" localSheetId="58">#REF!</definedName>
    <definedName name="リピータ土産代" localSheetId="59">#REF!</definedName>
    <definedName name="リピータ土産代" localSheetId="61">#REF!</definedName>
    <definedName name="リピータ土産代" localSheetId="62">#REF!</definedName>
    <definedName name="リピータ土産代" localSheetId="8">#REF!</definedName>
    <definedName name="リピータ土産代">#REF!</definedName>
    <definedName name="れた" localSheetId="9">#REF!</definedName>
    <definedName name="れた" localSheetId="10">#REF!</definedName>
    <definedName name="れた" localSheetId="11">#REF!</definedName>
    <definedName name="れた" localSheetId="12">#REF!</definedName>
    <definedName name="れた" localSheetId="13">#REF!</definedName>
    <definedName name="れた" localSheetId="14">#REF!</definedName>
    <definedName name="れた" localSheetId="20">#REF!</definedName>
    <definedName name="れた" localSheetId="21">#REF!</definedName>
    <definedName name="れた" localSheetId="22">#REF!</definedName>
    <definedName name="れた" localSheetId="23">#REF!</definedName>
    <definedName name="れた" localSheetId="24">#REF!</definedName>
    <definedName name="れた" localSheetId="25">#REF!</definedName>
    <definedName name="れた" localSheetId="28">#REF!</definedName>
    <definedName name="れた" localSheetId="2">#REF!</definedName>
    <definedName name="れた" localSheetId="29">#REF!</definedName>
    <definedName name="れた" localSheetId="30">#REF!</definedName>
    <definedName name="れた" localSheetId="31">#REF!</definedName>
    <definedName name="れた" localSheetId="32">#REF!</definedName>
    <definedName name="れた" localSheetId="33">#REF!</definedName>
    <definedName name="れた" localSheetId="34">#REF!</definedName>
    <definedName name="れた" localSheetId="36">#REF!</definedName>
    <definedName name="れた" localSheetId="43">#REF!</definedName>
    <definedName name="れた" localSheetId="44">#REF!</definedName>
    <definedName name="れた" localSheetId="45">#REF!</definedName>
    <definedName name="れた" localSheetId="4">#REF!</definedName>
    <definedName name="れた" localSheetId="49">#REF!</definedName>
    <definedName name="れた" localSheetId="50">#REF!</definedName>
    <definedName name="れた" localSheetId="59">#REF!</definedName>
    <definedName name="れた" localSheetId="62">#REF!</definedName>
    <definedName name="れた" localSheetId="8">#REF!</definedName>
    <definedName name="れた">#REF!</definedName>
    <definedName name="印刷_1" localSheetId="9">[10]民宿・国民宿舎等データ入力用シート!#REF!</definedName>
    <definedName name="印刷_1" localSheetId="10">[10]民宿・国民宿舎等データ入力用シート!#REF!</definedName>
    <definedName name="印刷_1" localSheetId="11">[10]民宿・国民宿舎等データ入力用シート!#REF!</definedName>
    <definedName name="印刷_1" localSheetId="12">[10]民宿・国民宿舎等データ入力用シート!#REF!</definedName>
    <definedName name="印刷_1" localSheetId="13">[10]民宿・国民宿舎等データ入力用シート!#REF!</definedName>
    <definedName name="印刷_1" localSheetId="14">[10]民宿・国民宿舎等データ入力用シート!#REF!</definedName>
    <definedName name="印刷_1" localSheetId="20">[10]民宿・国民宿舎等データ入力用シート!#REF!</definedName>
    <definedName name="印刷_1" localSheetId="21">[10]民宿・国民宿舎等データ入力用シート!#REF!</definedName>
    <definedName name="印刷_1" localSheetId="22">[10]民宿・国民宿舎等データ入力用シート!#REF!</definedName>
    <definedName name="印刷_1" localSheetId="23">[10]民宿・国民宿舎等データ入力用シート!#REF!</definedName>
    <definedName name="印刷_1" localSheetId="24">[10]民宿・国民宿舎等データ入力用シート!#REF!</definedName>
    <definedName name="印刷_1" localSheetId="25">[10]民宿・国民宿舎等データ入力用シート!#REF!</definedName>
    <definedName name="印刷_1" localSheetId="28">[10]民宿・国民宿舎等データ入力用シート!#REF!</definedName>
    <definedName name="印刷_1" localSheetId="2">[10]民宿・国民宿舎等データ入力用シート!#REF!</definedName>
    <definedName name="印刷_1" localSheetId="29">[10]民宿・国民宿舎等データ入力用シート!#REF!</definedName>
    <definedName name="印刷_1" localSheetId="30">[10]民宿・国民宿舎等データ入力用シート!#REF!</definedName>
    <definedName name="印刷_1" localSheetId="31">[10]民宿・国民宿舎等データ入力用シート!#REF!</definedName>
    <definedName name="印刷_1" localSheetId="32">[10]民宿・国民宿舎等データ入力用シート!#REF!</definedName>
    <definedName name="印刷_1" localSheetId="33">[10]民宿・国民宿舎等データ入力用シート!#REF!</definedName>
    <definedName name="印刷_1" localSheetId="34">[10]民宿・国民宿舎等データ入力用シート!#REF!</definedName>
    <definedName name="印刷_1" localSheetId="36">[10]民宿・国民宿舎等データ入力用シート!#REF!</definedName>
    <definedName name="印刷_1" localSheetId="43">[10]民宿・国民宿舎等データ入力用シート!#REF!</definedName>
    <definedName name="印刷_1" localSheetId="44">[10]民宿・国民宿舎等データ入力用シート!#REF!</definedName>
    <definedName name="印刷_1" localSheetId="45">[10]民宿・国民宿舎等データ入力用シート!#REF!</definedName>
    <definedName name="印刷_1" localSheetId="4">[10]民宿・国民宿舎等データ入力用シート!#REF!</definedName>
    <definedName name="印刷_1" localSheetId="49">[10]民宿・国民宿舎等データ入力用シート!#REF!</definedName>
    <definedName name="印刷_1" localSheetId="50">[10]民宿・国民宿舎等データ入力用シート!#REF!</definedName>
    <definedName name="印刷_1" localSheetId="57">[10]民宿・国民宿舎等データ入力用シート!#REF!</definedName>
    <definedName name="印刷_1" localSheetId="58">[10]民宿・国民宿舎等データ入力用シート!#REF!</definedName>
    <definedName name="印刷_1" localSheetId="59">[10]民宿・国民宿舎等データ入力用シート!#REF!</definedName>
    <definedName name="印刷_1" localSheetId="61">[10]民宿・国民宿舎等データ入力用シート!#REF!</definedName>
    <definedName name="印刷_1" localSheetId="62">[10]民宿・国民宿舎等データ入力用シート!#REF!</definedName>
    <definedName name="印刷_1" localSheetId="8">[10]民宿・国民宿舎等データ入力用シート!#REF!</definedName>
    <definedName name="印刷_1">[10]民宿・国民宿舎等データ入力用シート!#REF!</definedName>
    <definedName name="印刷_2" localSheetId="9">[10]民宿・国民宿舎等データ入力用シート!#REF!</definedName>
    <definedName name="印刷_2" localSheetId="10">[10]民宿・国民宿舎等データ入力用シート!#REF!</definedName>
    <definedName name="印刷_2" localSheetId="11">[10]民宿・国民宿舎等データ入力用シート!#REF!</definedName>
    <definedName name="印刷_2" localSheetId="12">[10]民宿・国民宿舎等データ入力用シート!#REF!</definedName>
    <definedName name="印刷_2" localSheetId="13">[10]民宿・国民宿舎等データ入力用シート!#REF!</definedName>
    <definedName name="印刷_2" localSheetId="14">[10]民宿・国民宿舎等データ入力用シート!#REF!</definedName>
    <definedName name="印刷_2" localSheetId="20">[10]民宿・国民宿舎等データ入力用シート!#REF!</definedName>
    <definedName name="印刷_2" localSheetId="21">[10]民宿・国民宿舎等データ入力用シート!#REF!</definedName>
    <definedName name="印刷_2" localSheetId="22">[10]民宿・国民宿舎等データ入力用シート!#REF!</definedName>
    <definedName name="印刷_2" localSheetId="23">[10]民宿・国民宿舎等データ入力用シート!#REF!</definedName>
    <definedName name="印刷_2" localSheetId="24">[10]民宿・国民宿舎等データ入力用シート!#REF!</definedName>
    <definedName name="印刷_2" localSheetId="25">[10]民宿・国民宿舎等データ入力用シート!#REF!</definedName>
    <definedName name="印刷_2" localSheetId="28">[10]民宿・国民宿舎等データ入力用シート!#REF!</definedName>
    <definedName name="印刷_2" localSheetId="2">[10]民宿・国民宿舎等データ入力用シート!#REF!</definedName>
    <definedName name="印刷_2" localSheetId="29">[10]民宿・国民宿舎等データ入力用シート!#REF!</definedName>
    <definedName name="印刷_2" localSheetId="30">[10]民宿・国民宿舎等データ入力用シート!#REF!</definedName>
    <definedName name="印刷_2" localSheetId="31">[10]民宿・国民宿舎等データ入力用シート!#REF!</definedName>
    <definedName name="印刷_2" localSheetId="32">[10]民宿・国民宿舎等データ入力用シート!#REF!</definedName>
    <definedName name="印刷_2" localSheetId="33">[10]民宿・国民宿舎等データ入力用シート!#REF!</definedName>
    <definedName name="印刷_2" localSheetId="34">[10]民宿・国民宿舎等データ入力用シート!#REF!</definedName>
    <definedName name="印刷_2" localSheetId="36">[10]民宿・国民宿舎等データ入力用シート!#REF!</definedName>
    <definedName name="印刷_2" localSheetId="43">[10]民宿・国民宿舎等データ入力用シート!#REF!</definedName>
    <definedName name="印刷_2" localSheetId="44">[10]民宿・国民宿舎等データ入力用シート!#REF!</definedName>
    <definedName name="印刷_2" localSheetId="45">[10]民宿・国民宿舎等データ入力用シート!#REF!</definedName>
    <definedName name="印刷_2" localSheetId="4">[10]民宿・国民宿舎等データ入力用シート!#REF!</definedName>
    <definedName name="印刷_2" localSheetId="49">[10]民宿・国民宿舎等データ入力用シート!#REF!</definedName>
    <definedName name="印刷_2" localSheetId="50">[10]民宿・国民宿舎等データ入力用シート!#REF!</definedName>
    <definedName name="印刷_2" localSheetId="57">[10]民宿・国民宿舎等データ入力用シート!#REF!</definedName>
    <definedName name="印刷_2" localSheetId="58">[10]民宿・国民宿舎等データ入力用シート!#REF!</definedName>
    <definedName name="印刷_2" localSheetId="59">[10]民宿・国民宿舎等データ入力用シート!#REF!</definedName>
    <definedName name="印刷_2" localSheetId="61">[10]民宿・国民宿舎等データ入力用シート!#REF!</definedName>
    <definedName name="印刷_2" localSheetId="62">[10]民宿・国民宿舎等データ入力用シート!#REF!</definedName>
    <definedName name="印刷_2" localSheetId="8">[10]民宿・国民宿舎等データ入力用シート!#REF!</definedName>
    <definedName name="印刷_2">[10]民宿・国民宿舎等データ入力用シート!#REF!</definedName>
    <definedName name="印刷_3" localSheetId="9">[10]民宿・国民宿舎等データ入力用シート!#REF!</definedName>
    <definedName name="印刷_3" localSheetId="10">[10]民宿・国民宿舎等データ入力用シート!#REF!</definedName>
    <definedName name="印刷_3" localSheetId="11">[10]民宿・国民宿舎等データ入力用シート!#REF!</definedName>
    <definedName name="印刷_3" localSheetId="12">[10]民宿・国民宿舎等データ入力用シート!#REF!</definedName>
    <definedName name="印刷_3" localSheetId="13">[10]民宿・国民宿舎等データ入力用シート!#REF!</definedName>
    <definedName name="印刷_3" localSheetId="14">[10]民宿・国民宿舎等データ入力用シート!#REF!</definedName>
    <definedName name="印刷_3" localSheetId="20">[10]民宿・国民宿舎等データ入力用シート!#REF!</definedName>
    <definedName name="印刷_3" localSheetId="21">[10]民宿・国民宿舎等データ入力用シート!#REF!</definedName>
    <definedName name="印刷_3" localSheetId="22">[10]民宿・国民宿舎等データ入力用シート!#REF!</definedName>
    <definedName name="印刷_3" localSheetId="23">[10]民宿・国民宿舎等データ入力用シート!#REF!</definedName>
    <definedName name="印刷_3" localSheetId="24">[10]民宿・国民宿舎等データ入力用シート!#REF!</definedName>
    <definedName name="印刷_3" localSheetId="25">[10]民宿・国民宿舎等データ入力用シート!#REF!</definedName>
    <definedName name="印刷_3" localSheetId="28">[10]民宿・国民宿舎等データ入力用シート!#REF!</definedName>
    <definedName name="印刷_3" localSheetId="2">[10]民宿・国民宿舎等データ入力用シート!#REF!</definedName>
    <definedName name="印刷_3" localSheetId="29">[10]民宿・国民宿舎等データ入力用シート!#REF!</definedName>
    <definedName name="印刷_3" localSheetId="30">[10]民宿・国民宿舎等データ入力用シート!#REF!</definedName>
    <definedName name="印刷_3" localSheetId="31">[10]民宿・国民宿舎等データ入力用シート!#REF!</definedName>
    <definedName name="印刷_3" localSheetId="32">[10]民宿・国民宿舎等データ入力用シート!#REF!</definedName>
    <definedName name="印刷_3" localSheetId="33">[10]民宿・国民宿舎等データ入力用シート!#REF!</definedName>
    <definedName name="印刷_3" localSheetId="34">[10]民宿・国民宿舎等データ入力用シート!#REF!</definedName>
    <definedName name="印刷_3" localSheetId="36">[10]民宿・国民宿舎等データ入力用シート!#REF!</definedName>
    <definedName name="印刷_3" localSheetId="43">[10]民宿・国民宿舎等データ入力用シート!#REF!</definedName>
    <definedName name="印刷_3" localSheetId="44">[10]民宿・国民宿舎等データ入力用シート!#REF!</definedName>
    <definedName name="印刷_3" localSheetId="45">[10]民宿・国民宿舎等データ入力用シート!#REF!</definedName>
    <definedName name="印刷_3" localSheetId="4">[10]民宿・国民宿舎等データ入力用シート!#REF!</definedName>
    <definedName name="印刷_3" localSheetId="49">[10]民宿・国民宿舎等データ入力用シート!#REF!</definedName>
    <definedName name="印刷_3" localSheetId="50">[10]民宿・国民宿舎等データ入力用シート!#REF!</definedName>
    <definedName name="印刷_3" localSheetId="57">[10]民宿・国民宿舎等データ入力用シート!#REF!</definedName>
    <definedName name="印刷_3" localSheetId="58">[10]民宿・国民宿舎等データ入力用シート!#REF!</definedName>
    <definedName name="印刷_3" localSheetId="59">[10]民宿・国民宿舎等データ入力用シート!#REF!</definedName>
    <definedName name="印刷_3" localSheetId="61">[10]民宿・国民宿舎等データ入力用シート!#REF!</definedName>
    <definedName name="印刷_3" localSheetId="62">[10]民宿・国民宿舎等データ入力用シート!#REF!</definedName>
    <definedName name="印刷_3" localSheetId="8">[10]民宿・国民宿舎等データ入力用シート!#REF!</definedName>
    <definedName name="印刷_3">[10]民宿・国民宿舎等データ入力用シート!#REF!</definedName>
    <definedName name="印刷_4" localSheetId="9">[10]民宿・国民宿舎等データ入力用シート!#REF!</definedName>
    <definedName name="印刷_4" localSheetId="10">[10]民宿・国民宿舎等データ入力用シート!#REF!</definedName>
    <definedName name="印刷_4" localSheetId="11">[10]民宿・国民宿舎等データ入力用シート!#REF!</definedName>
    <definedName name="印刷_4" localSheetId="12">[10]民宿・国民宿舎等データ入力用シート!#REF!</definedName>
    <definedName name="印刷_4" localSheetId="13">[10]民宿・国民宿舎等データ入力用シート!#REF!</definedName>
    <definedName name="印刷_4" localSheetId="14">[10]民宿・国民宿舎等データ入力用シート!#REF!</definedName>
    <definedName name="印刷_4" localSheetId="20">[10]民宿・国民宿舎等データ入力用シート!#REF!</definedName>
    <definedName name="印刷_4" localSheetId="21">[10]民宿・国民宿舎等データ入力用シート!#REF!</definedName>
    <definedName name="印刷_4" localSheetId="22">[10]民宿・国民宿舎等データ入力用シート!#REF!</definedName>
    <definedName name="印刷_4" localSheetId="23">[10]民宿・国民宿舎等データ入力用シート!#REF!</definedName>
    <definedName name="印刷_4" localSheetId="24">[10]民宿・国民宿舎等データ入力用シート!#REF!</definedName>
    <definedName name="印刷_4" localSheetId="25">[10]民宿・国民宿舎等データ入力用シート!#REF!</definedName>
    <definedName name="印刷_4" localSheetId="28">[10]民宿・国民宿舎等データ入力用シート!#REF!</definedName>
    <definedName name="印刷_4" localSheetId="2">[10]民宿・国民宿舎等データ入力用シート!#REF!</definedName>
    <definedName name="印刷_4" localSheetId="29">[10]民宿・国民宿舎等データ入力用シート!#REF!</definedName>
    <definedName name="印刷_4" localSheetId="30">[10]民宿・国民宿舎等データ入力用シート!#REF!</definedName>
    <definedName name="印刷_4" localSheetId="31">[10]民宿・国民宿舎等データ入力用シート!#REF!</definedName>
    <definedName name="印刷_4" localSheetId="32">[10]民宿・国民宿舎等データ入力用シート!#REF!</definedName>
    <definedName name="印刷_4" localSheetId="33">[10]民宿・国民宿舎等データ入力用シート!#REF!</definedName>
    <definedName name="印刷_4" localSheetId="34">[10]民宿・国民宿舎等データ入力用シート!#REF!</definedName>
    <definedName name="印刷_4" localSheetId="36">[10]民宿・国民宿舎等データ入力用シート!#REF!</definedName>
    <definedName name="印刷_4" localSheetId="43">[10]民宿・国民宿舎等データ入力用シート!#REF!</definedName>
    <definedName name="印刷_4" localSheetId="44">[10]民宿・国民宿舎等データ入力用シート!#REF!</definedName>
    <definedName name="印刷_4" localSheetId="45">[10]民宿・国民宿舎等データ入力用シート!#REF!</definedName>
    <definedName name="印刷_4" localSheetId="4">[10]民宿・国民宿舎等データ入力用シート!#REF!</definedName>
    <definedName name="印刷_4" localSheetId="49">[10]民宿・国民宿舎等データ入力用シート!#REF!</definedName>
    <definedName name="印刷_4" localSheetId="50">[10]民宿・国民宿舎等データ入力用シート!#REF!</definedName>
    <definedName name="印刷_4" localSheetId="57">[10]民宿・国民宿舎等データ入力用シート!#REF!</definedName>
    <definedName name="印刷_4" localSheetId="58">[10]民宿・国民宿舎等データ入力用シート!#REF!</definedName>
    <definedName name="印刷_4" localSheetId="59">[10]民宿・国民宿舎等データ入力用シート!#REF!</definedName>
    <definedName name="印刷_4" localSheetId="61">[10]民宿・国民宿舎等データ入力用シート!#REF!</definedName>
    <definedName name="印刷_4" localSheetId="62">[10]民宿・国民宿舎等データ入力用シート!#REF!</definedName>
    <definedName name="印刷_4" localSheetId="8">[10]民宿・国民宿舎等データ入力用シート!#REF!</definedName>
    <definedName name="印刷_4">[10]民宿・国民宿舎等データ入力用シート!#REF!</definedName>
    <definedName name="印刷範囲②⑥" localSheetId="9">#REF!</definedName>
    <definedName name="印刷範囲②⑥" localSheetId="10">#REF!</definedName>
    <definedName name="印刷範囲②⑥" localSheetId="11">#REF!</definedName>
    <definedName name="印刷範囲②⑥" localSheetId="12">#REF!</definedName>
    <definedName name="印刷範囲②⑥" localSheetId="13">#REF!</definedName>
    <definedName name="印刷範囲②⑥" localSheetId="14">#REF!</definedName>
    <definedName name="印刷範囲②⑥" localSheetId="20">#REF!</definedName>
    <definedName name="印刷範囲②⑥" localSheetId="21">#REF!</definedName>
    <definedName name="印刷範囲②⑥" localSheetId="22">#REF!</definedName>
    <definedName name="印刷範囲②⑥" localSheetId="23">#REF!</definedName>
    <definedName name="印刷範囲②⑥" localSheetId="24">#REF!</definedName>
    <definedName name="印刷範囲②⑥" localSheetId="25">#REF!</definedName>
    <definedName name="印刷範囲②⑥" localSheetId="28">#REF!</definedName>
    <definedName name="印刷範囲②⑥" localSheetId="2">#REF!</definedName>
    <definedName name="印刷範囲②⑥" localSheetId="29">#REF!</definedName>
    <definedName name="印刷範囲②⑥" localSheetId="30">#REF!</definedName>
    <definedName name="印刷範囲②⑥" localSheetId="31">#REF!</definedName>
    <definedName name="印刷範囲②⑥" localSheetId="32">#REF!</definedName>
    <definedName name="印刷範囲②⑥" localSheetId="33">#REF!</definedName>
    <definedName name="印刷範囲②⑥" localSheetId="34">#REF!</definedName>
    <definedName name="印刷範囲②⑥" localSheetId="36">#REF!</definedName>
    <definedName name="印刷範囲②⑥" localSheetId="43">#REF!</definedName>
    <definedName name="印刷範囲②⑥" localSheetId="44">#REF!</definedName>
    <definedName name="印刷範囲②⑥" localSheetId="45">#REF!</definedName>
    <definedName name="印刷範囲②⑥" localSheetId="4">#REF!</definedName>
    <definedName name="印刷範囲②⑥" localSheetId="49">#REF!</definedName>
    <definedName name="印刷範囲②⑥" localSheetId="50">#REF!</definedName>
    <definedName name="印刷範囲②⑥" localSheetId="57">#REF!</definedName>
    <definedName name="印刷範囲②⑥" localSheetId="58">#REF!</definedName>
    <definedName name="印刷範囲②⑥" localSheetId="59">#REF!</definedName>
    <definedName name="印刷範囲②⑥" localSheetId="61">#REF!</definedName>
    <definedName name="印刷範囲②⑥" localSheetId="62">#REF!</definedName>
    <definedName name="印刷範囲②⑥" localSheetId="8">#REF!</definedName>
    <definedName name="印刷範囲②⑥">#REF!</definedName>
    <definedName name="印刷用" localSheetId="9">#REF!</definedName>
    <definedName name="印刷用" localSheetId="10">#REF!</definedName>
    <definedName name="印刷用" localSheetId="11">#REF!</definedName>
    <definedName name="印刷用" localSheetId="12">#REF!</definedName>
    <definedName name="印刷用" localSheetId="13">#REF!</definedName>
    <definedName name="印刷用" localSheetId="14">#REF!</definedName>
    <definedName name="印刷用" localSheetId="20">#REF!</definedName>
    <definedName name="印刷用" localSheetId="21">#REF!</definedName>
    <definedName name="印刷用" localSheetId="22">#REF!</definedName>
    <definedName name="印刷用" localSheetId="23">#REF!</definedName>
    <definedName name="印刷用" localSheetId="24">#REF!</definedName>
    <definedName name="印刷用" localSheetId="25">#REF!</definedName>
    <definedName name="印刷用" localSheetId="28">#REF!</definedName>
    <definedName name="印刷用" localSheetId="2">#REF!</definedName>
    <definedName name="印刷用" localSheetId="29">#REF!</definedName>
    <definedName name="印刷用" localSheetId="30">#REF!</definedName>
    <definedName name="印刷用" localSheetId="31">#REF!</definedName>
    <definedName name="印刷用" localSheetId="32">#REF!</definedName>
    <definedName name="印刷用" localSheetId="33">#REF!</definedName>
    <definedName name="印刷用" localSheetId="34">#REF!</definedName>
    <definedName name="印刷用" localSheetId="36">#REF!</definedName>
    <definedName name="印刷用" localSheetId="43">#REF!</definedName>
    <definedName name="印刷用" localSheetId="44">#REF!</definedName>
    <definedName name="印刷用" localSheetId="45">#REF!</definedName>
    <definedName name="印刷用" localSheetId="4">#REF!</definedName>
    <definedName name="印刷用" localSheetId="49">#REF!</definedName>
    <definedName name="印刷用" localSheetId="50">#REF!</definedName>
    <definedName name="印刷用" localSheetId="57">#REF!</definedName>
    <definedName name="印刷用" localSheetId="58">#REF!</definedName>
    <definedName name="印刷用" localSheetId="59">#REF!</definedName>
    <definedName name="印刷用" localSheetId="61">#REF!</definedName>
    <definedName name="印刷用" localSheetId="62">#REF!</definedName>
    <definedName name="印刷用" localSheetId="8">#REF!</definedName>
    <definedName name="印刷用">#REF!</definedName>
    <definedName name="貨物配分率">[11]ﾏｰｼﾞﾝ計算!$AC$824:$AC$828</definedName>
    <definedName name="各月消費単価総括" localSheetId="9">#REF!</definedName>
    <definedName name="各月消費単価総括" localSheetId="10">#REF!</definedName>
    <definedName name="各月消費単価総括" localSheetId="11">#REF!</definedName>
    <definedName name="各月消費単価総括" localSheetId="12">#REF!</definedName>
    <definedName name="各月消費単価総括" localSheetId="13">#REF!</definedName>
    <definedName name="各月消費単価総括" localSheetId="14">#REF!</definedName>
    <definedName name="各月消費単価総括" localSheetId="20">#REF!</definedName>
    <definedName name="各月消費単価総括" localSheetId="21">#REF!</definedName>
    <definedName name="各月消費単価総括" localSheetId="22">#REF!</definedName>
    <definedName name="各月消費単価総括" localSheetId="23">#REF!</definedName>
    <definedName name="各月消費単価総括" localSheetId="24">#REF!</definedName>
    <definedName name="各月消費単価総括" localSheetId="25">#REF!</definedName>
    <definedName name="各月消費単価総括" localSheetId="28">#REF!</definedName>
    <definedName name="各月消費単価総括" localSheetId="2">#REF!</definedName>
    <definedName name="各月消費単価総括" localSheetId="29">#REF!</definedName>
    <definedName name="各月消費単価総括" localSheetId="30">#REF!</definedName>
    <definedName name="各月消費単価総括" localSheetId="31">#REF!</definedName>
    <definedName name="各月消費単価総括" localSheetId="32">#REF!</definedName>
    <definedName name="各月消費単価総括" localSheetId="33">#REF!</definedName>
    <definedName name="各月消費単価総括" localSheetId="34">#REF!</definedName>
    <definedName name="各月消費単価総括" localSheetId="36">#REF!</definedName>
    <definedName name="各月消費単価総括" localSheetId="43">#REF!</definedName>
    <definedName name="各月消費単価総括" localSheetId="44">#REF!</definedName>
    <definedName name="各月消費単価総括" localSheetId="45">#REF!</definedName>
    <definedName name="各月消費単価総括" localSheetId="4">#REF!</definedName>
    <definedName name="各月消費単価総括" localSheetId="49">#REF!</definedName>
    <definedName name="各月消費単価総括" localSheetId="50">#REF!</definedName>
    <definedName name="各月消費単価総括" localSheetId="57">#REF!</definedName>
    <definedName name="各月消費単価総括" localSheetId="58">#REF!</definedName>
    <definedName name="各月消費単価総括" localSheetId="59">#REF!</definedName>
    <definedName name="各月消費単価総括" localSheetId="61">#REF!</definedName>
    <definedName name="各月消費単価総括" localSheetId="62">#REF!</definedName>
    <definedName name="各月消費単価総括" localSheetId="8">#REF!</definedName>
    <definedName name="各月消費単価総括">#REF!</definedName>
    <definedName name="観光収入の推移">[12]○旧観光収入!$A$2:$N$45</definedName>
    <definedName name="観光収入推計">[12]×修正後観光収入!$A$2:$N$40</definedName>
    <definedName name="観光収入単価図">[12]×修正後観光収入!$E$121:$S$154</definedName>
    <definedName name="観光消費額入力場">[11]ﾏｰｼﾞﾝ計算!$M$799:$M$839</definedName>
    <definedName name="旧費目別単価">[12]○旧観光収入!$S$13:$Y$61</definedName>
    <definedName name="金額NA">[13]○搭乗者アンケート11月分!$BC$8392:$BR$8498</definedName>
    <definedName name="桁" localSheetId="42">#REF!</definedName>
    <definedName name="桁" localSheetId="9">#REF!</definedName>
    <definedName name="桁" localSheetId="10">#REF!</definedName>
    <definedName name="桁" localSheetId="11">#REF!</definedName>
    <definedName name="桁" localSheetId="12">#REF!</definedName>
    <definedName name="桁" localSheetId="13">#REF!</definedName>
    <definedName name="桁" localSheetId="14">#REF!</definedName>
    <definedName name="桁" localSheetId="17">#REF!</definedName>
    <definedName name="桁" localSheetId="20">#REF!</definedName>
    <definedName name="桁" localSheetId="21">#REF!</definedName>
    <definedName name="桁" localSheetId="22">#REF!</definedName>
    <definedName name="桁" localSheetId="23">#REF!</definedName>
    <definedName name="桁" localSheetId="24">#REF!</definedName>
    <definedName name="桁" localSheetId="25">#REF!</definedName>
    <definedName name="桁" localSheetId="28">#REF!</definedName>
    <definedName name="桁" localSheetId="2">#REF!</definedName>
    <definedName name="桁" localSheetId="29">#REF!</definedName>
    <definedName name="桁" localSheetId="30">#REF!</definedName>
    <definedName name="桁" localSheetId="31">#REF!</definedName>
    <definedName name="桁" localSheetId="32">#REF!</definedName>
    <definedName name="桁" localSheetId="33">#REF!</definedName>
    <definedName name="桁" localSheetId="34">#REF!</definedName>
    <definedName name="桁" localSheetId="36">#REF!</definedName>
    <definedName name="桁" localSheetId="43">#REF!</definedName>
    <definedName name="桁" localSheetId="44">#REF!</definedName>
    <definedName name="桁" localSheetId="45">#REF!</definedName>
    <definedName name="桁" localSheetId="4">#REF!</definedName>
    <definedName name="桁" localSheetId="49">#REF!</definedName>
    <definedName name="桁" localSheetId="50">#REF!</definedName>
    <definedName name="桁" localSheetId="53">#REF!</definedName>
    <definedName name="桁" localSheetId="57">#REF!</definedName>
    <definedName name="桁" localSheetId="58">#REF!</definedName>
    <definedName name="桁" localSheetId="59">#REF!</definedName>
    <definedName name="桁" localSheetId="60">#REF!</definedName>
    <definedName name="桁" localSheetId="61">#REF!</definedName>
    <definedName name="桁" localSheetId="62">#REF!</definedName>
    <definedName name="桁" localSheetId="7">#REF!</definedName>
    <definedName name="桁" localSheetId="8">#REF!</definedName>
    <definedName name="桁">#REF!</definedName>
    <definedName name="月別曜日別" localSheetId="9">#REF!</definedName>
    <definedName name="月別曜日別" localSheetId="10">#REF!</definedName>
    <definedName name="月別曜日別" localSheetId="11">#REF!</definedName>
    <definedName name="月別曜日別" localSheetId="12">#REF!</definedName>
    <definedName name="月別曜日別" localSheetId="13">#REF!</definedName>
    <definedName name="月別曜日別" localSheetId="14">#REF!</definedName>
    <definedName name="月別曜日別" localSheetId="20">#REF!</definedName>
    <definedName name="月別曜日別" localSheetId="21">#REF!</definedName>
    <definedName name="月別曜日別" localSheetId="22">#REF!</definedName>
    <definedName name="月別曜日別" localSheetId="23">#REF!</definedName>
    <definedName name="月別曜日別" localSheetId="24">#REF!</definedName>
    <definedName name="月別曜日別" localSheetId="25">#REF!</definedName>
    <definedName name="月別曜日別" localSheetId="28">#REF!</definedName>
    <definedName name="月別曜日別" localSheetId="2">#REF!</definedName>
    <definedName name="月別曜日別" localSheetId="29">#REF!</definedName>
    <definedName name="月別曜日別" localSheetId="30">#REF!</definedName>
    <definedName name="月別曜日別" localSheetId="31">#REF!</definedName>
    <definedName name="月別曜日別" localSheetId="32">#REF!</definedName>
    <definedName name="月別曜日別" localSheetId="33">#REF!</definedName>
    <definedName name="月別曜日別" localSheetId="34">#REF!</definedName>
    <definedName name="月別曜日別" localSheetId="36">#REF!</definedName>
    <definedName name="月別曜日別" localSheetId="43">#REF!</definedName>
    <definedName name="月別曜日別" localSheetId="44">#REF!</definedName>
    <definedName name="月別曜日別" localSheetId="45">#REF!</definedName>
    <definedName name="月別曜日別" localSheetId="4">#REF!</definedName>
    <definedName name="月別曜日別" localSheetId="49">#REF!</definedName>
    <definedName name="月別曜日別" localSheetId="50">#REF!</definedName>
    <definedName name="月別曜日別" localSheetId="57">#REF!</definedName>
    <definedName name="月別曜日別" localSheetId="58">#REF!</definedName>
    <definedName name="月別曜日別" localSheetId="59">#REF!</definedName>
    <definedName name="月別曜日別" localSheetId="61">#REF!</definedName>
    <definedName name="月別曜日別" localSheetId="62">#REF!</definedName>
    <definedName name="月別曜日別" localSheetId="8">#REF!</definedName>
    <definedName name="月別曜日別">#REF!</definedName>
    <definedName name="県外マーケット" localSheetId="9">#REF!</definedName>
    <definedName name="県外マーケット" localSheetId="10">#REF!</definedName>
    <definedName name="県外マーケット" localSheetId="11">#REF!</definedName>
    <definedName name="県外マーケット" localSheetId="12">#REF!</definedName>
    <definedName name="県外マーケット" localSheetId="13">#REF!</definedName>
    <definedName name="県外マーケット" localSheetId="14">#REF!</definedName>
    <definedName name="県外マーケット" localSheetId="20">#REF!</definedName>
    <definedName name="県外マーケット" localSheetId="21">#REF!</definedName>
    <definedName name="県外マーケット" localSheetId="22">#REF!</definedName>
    <definedName name="県外マーケット" localSheetId="23">#REF!</definedName>
    <definedName name="県外マーケット" localSheetId="24">#REF!</definedName>
    <definedName name="県外マーケット" localSheetId="25">#REF!</definedName>
    <definedName name="県外マーケット" localSheetId="28">#REF!</definedName>
    <definedName name="県外マーケット" localSheetId="2">#REF!</definedName>
    <definedName name="県外マーケット" localSheetId="29">#REF!</definedName>
    <definedName name="県外マーケット" localSheetId="30">#REF!</definedName>
    <definedName name="県外マーケット" localSheetId="31">#REF!</definedName>
    <definedName name="県外マーケット" localSheetId="32">#REF!</definedName>
    <definedName name="県外マーケット" localSheetId="33">#REF!</definedName>
    <definedName name="県外マーケット" localSheetId="34">#REF!</definedName>
    <definedName name="県外マーケット" localSheetId="36">#REF!</definedName>
    <definedName name="県外マーケット" localSheetId="43">#REF!</definedName>
    <definedName name="県外マーケット" localSheetId="44">#REF!</definedName>
    <definedName name="県外マーケット" localSheetId="45">#REF!</definedName>
    <definedName name="県外マーケット" localSheetId="4">#REF!</definedName>
    <definedName name="県外マーケット" localSheetId="49">#REF!</definedName>
    <definedName name="県外マーケット" localSheetId="50">#REF!</definedName>
    <definedName name="県外マーケット" localSheetId="57">#REF!</definedName>
    <definedName name="県外マーケット" localSheetId="58">#REF!</definedName>
    <definedName name="県外マーケット" localSheetId="59">#REF!</definedName>
    <definedName name="県外マーケット" localSheetId="61">#REF!</definedName>
    <definedName name="県外マーケット" localSheetId="62">#REF!</definedName>
    <definedName name="県外マーケット" localSheetId="8">#REF!</definedName>
    <definedName name="県外マーケット">#REF!</definedName>
    <definedName name="県外客属性" localSheetId="9">#REF!</definedName>
    <definedName name="県外客属性" localSheetId="10">#REF!</definedName>
    <definedName name="県外客属性" localSheetId="11">#REF!</definedName>
    <definedName name="県外客属性" localSheetId="12">#REF!</definedName>
    <definedName name="県外客属性" localSheetId="13">#REF!</definedName>
    <definedName name="県外客属性" localSheetId="14">#REF!</definedName>
    <definedName name="県外客属性" localSheetId="20">#REF!</definedName>
    <definedName name="県外客属性" localSheetId="21">#REF!</definedName>
    <definedName name="県外客属性" localSheetId="22">#REF!</definedName>
    <definedName name="県外客属性" localSheetId="23">#REF!</definedName>
    <definedName name="県外客属性" localSheetId="24">#REF!</definedName>
    <definedName name="県外客属性" localSheetId="25">#REF!</definedName>
    <definedName name="県外客属性" localSheetId="28">#REF!</definedName>
    <definedName name="県外客属性" localSheetId="2">#REF!</definedName>
    <definedName name="県外客属性" localSheetId="29">#REF!</definedName>
    <definedName name="県外客属性" localSheetId="30">#REF!</definedName>
    <definedName name="県外客属性" localSheetId="31">#REF!</definedName>
    <definedName name="県外客属性" localSheetId="32">#REF!</definedName>
    <definedName name="県外客属性" localSheetId="33">#REF!</definedName>
    <definedName name="県外客属性" localSheetId="34">#REF!</definedName>
    <definedName name="県外客属性" localSheetId="36">#REF!</definedName>
    <definedName name="県外客属性" localSheetId="43">#REF!</definedName>
    <definedName name="県外客属性" localSheetId="44">#REF!</definedName>
    <definedName name="県外客属性" localSheetId="45">#REF!</definedName>
    <definedName name="県外客属性" localSheetId="4">#REF!</definedName>
    <definedName name="県外客属性" localSheetId="49">#REF!</definedName>
    <definedName name="県外客属性" localSheetId="50">#REF!</definedName>
    <definedName name="県外客属性" localSheetId="57">#REF!</definedName>
    <definedName name="県外客属性" localSheetId="58">#REF!</definedName>
    <definedName name="県外客属性" localSheetId="59">#REF!</definedName>
    <definedName name="県外客属性" localSheetId="61">#REF!</definedName>
    <definedName name="県外客属性" localSheetId="62">#REF!</definedName>
    <definedName name="県外客属性" localSheetId="8">#REF!</definedName>
    <definedName name="県外客属性">#REF!</definedName>
    <definedName name="国内海外旅行" localSheetId="42">#REF!</definedName>
    <definedName name="国内海外旅行" localSheetId="9">#REF!</definedName>
    <definedName name="国内海外旅行" localSheetId="10">#REF!</definedName>
    <definedName name="国内海外旅行" localSheetId="11">#REF!</definedName>
    <definedName name="国内海外旅行" localSheetId="12">#REF!</definedName>
    <definedName name="国内海外旅行" localSheetId="13">#REF!</definedName>
    <definedName name="国内海外旅行" localSheetId="14">#REF!</definedName>
    <definedName name="国内海外旅行" localSheetId="17">#REF!</definedName>
    <definedName name="国内海外旅行" localSheetId="20">#REF!</definedName>
    <definedName name="国内海外旅行" localSheetId="21">#REF!</definedName>
    <definedName name="国内海外旅行" localSheetId="22">#REF!</definedName>
    <definedName name="国内海外旅行" localSheetId="23">#REF!</definedName>
    <definedName name="国内海外旅行" localSheetId="24">#REF!</definedName>
    <definedName name="国内海外旅行" localSheetId="25">#REF!</definedName>
    <definedName name="国内海外旅行" localSheetId="28">#REF!</definedName>
    <definedName name="国内海外旅行" localSheetId="2">#REF!</definedName>
    <definedName name="国内海外旅行" localSheetId="29">#REF!</definedName>
    <definedName name="国内海外旅行" localSheetId="30">#REF!</definedName>
    <definedName name="国内海外旅行" localSheetId="31">#REF!</definedName>
    <definedName name="国内海外旅行" localSheetId="32">#REF!</definedName>
    <definedName name="国内海外旅行" localSheetId="33">#REF!</definedName>
    <definedName name="国内海外旅行" localSheetId="34">#REF!</definedName>
    <definedName name="国内海外旅行" localSheetId="36">#REF!</definedName>
    <definedName name="国内海外旅行" localSheetId="43">#REF!</definedName>
    <definedName name="国内海外旅行" localSheetId="44">#REF!</definedName>
    <definedName name="国内海外旅行" localSheetId="45">#REF!</definedName>
    <definedName name="国内海外旅行" localSheetId="4">#REF!</definedName>
    <definedName name="国内海外旅行" localSheetId="49">#REF!</definedName>
    <definedName name="国内海外旅行" localSheetId="50">#REF!</definedName>
    <definedName name="国内海外旅行" localSheetId="53">#REF!</definedName>
    <definedName name="国内海外旅行" localSheetId="57">#REF!</definedName>
    <definedName name="国内海外旅行" localSheetId="58">#REF!</definedName>
    <definedName name="国内海外旅行" localSheetId="59">#REF!</definedName>
    <definedName name="国内海外旅行" localSheetId="60">#REF!</definedName>
    <definedName name="国内海外旅行" localSheetId="61">#REF!</definedName>
    <definedName name="国内海外旅行" localSheetId="62">#REF!</definedName>
    <definedName name="国内海外旅行" localSheetId="7">#REF!</definedName>
    <definedName name="国内海外旅行" localSheetId="8">#REF!</definedName>
    <definedName name="国内海外旅行">#REF!</definedName>
    <definedName name="国内海外旅行比較" localSheetId="42">#REF!</definedName>
    <definedName name="国内海外旅行比較" localSheetId="9">#REF!</definedName>
    <definedName name="国内海外旅行比較" localSheetId="10">#REF!</definedName>
    <definedName name="国内海外旅行比較" localSheetId="11">#REF!</definedName>
    <definedName name="国内海外旅行比較" localSheetId="12">#REF!</definedName>
    <definedName name="国内海外旅行比較" localSheetId="13">#REF!</definedName>
    <definedName name="国内海外旅行比較" localSheetId="14">#REF!</definedName>
    <definedName name="国内海外旅行比較" localSheetId="17">#REF!</definedName>
    <definedName name="国内海外旅行比較" localSheetId="20">#REF!</definedName>
    <definedName name="国内海外旅行比較" localSheetId="21">#REF!</definedName>
    <definedName name="国内海外旅行比較" localSheetId="22">#REF!</definedName>
    <definedName name="国内海外旅行比較" localSheetId="23">#REF!</definedName>
    <definedName name="国内海外旅行比較" localSheetId="24">#REF!</definedName>
    <definedName name="国内海外旅行比較" localSheetId="25">#REF!</definedName>
    <definedName name="国内海外旅行比較" localSheetId="28">#REF!</definedName>
    <definedName name="国内海外旅行比較" localSheetId="2">#REF!</definedName>
    <definedName name="国内海外旅行比較" localSheetId="29">#REF!</definedName>
    <definedName name="国内海外旅行比較" localSheetId="30">#REF!</definedName>
    <definedName name="国内海外旅行比較" localSheetId="31">#REF!</definedName>
    <definedName name="国内海外旅行比較" localSheetId="32">#REF!</definedName>
    <definedName name="国内海外旅行比較" localSheetId="33">#REF!</definedName>
    <definedName name="国内海外旅行比較" localSheetId="34">#REF!</definedName>
    <definedName name="国内海外旅行比較" localSheetId="36">#REF!</definedName>
    <definedName name="国内海外旅行比較" localSheetId="43">#REF!</definedName>
    <definedName name="国内海外旅行比較" localSheetId="44">#REF!</definedName>
    <definedName name="国内海外旅行比較" localSheetId="45">#REF!</definedName>
    <definedName name="国内海外旅行比較" localSheetId="4">#REF!</definedName>
    <definedName name="国内海外旅行比較" localSheetId="49">#REF!</definedName>
    <definedName name="国内海外旅行比較" localSheetId="50">#REF!</definedName>
    <definedName name="国内海外旅行比較" localSheetId="53">#REF!</definedName>
    <definedName name="国内海外旅行比較" localSheetId="57">#REF!</definedName>
    <definedName name="国内海外旅行比較" localSheetId="58">#REF!</definedName>
    <definedName name="国内海外旅行比較" localSheetId="59">#REF!</definedName>
    <definedName name="国内海外旅行比較" localSheetId="60">#REF!</definedName>
    <definedName name="国内海外旅行比較" localSheetId="61">#REF!</definedName>
    <definedName name="国内海外旅行比較" localSheetId="62">#REF!</definedName>
    <definedName name="国内海外旅行比較" localSheetId="7">#REF!</definedName>
    <definedName name="国内海外旅行比較" localSheetId="8">#REF!</definedName>
    <definedName name="国内海外旅行比較">#REF!</definedName>
    <definedName name="国内旅行と海外旅行" localSheetId="42">#REF!</definedName>
    <definedName name="国内旅行と海外旅行" localSheetId="9">#REF!</definedName>
    <definedName name="国内旅行と海外旅行" localSheetId="10">#REF!</definedName>
    <definedName name="国内旅行と海外旅行" localSheetId="11">#REF!</definedName>
    <definedName name="国内旅行と海外旅行" localSheetId="12">#REF!</definedName>
    <definedName name="国内旅行と海外旅行" localSheetId="13">#REF!</definedName>
    <definedName name="国内旅行と海外旅行" localSheetId="14">#REF!</definedName>
    <definedName name="国内旅行と海外旅行" localSheetId="17">#REF!</definedName>
    <definedName name="国内旅行と海外旅行" localSheetId="20">#REF!</definedName>
    <definedName name="国内旅行と海外旅行" localSheetId="21">#REF!</definedName>
    <definedName name="国内旅行と海外旅行" localSheetId="22">#REF!</definedName>
    <definedName name="国内旅行と海外旅行" localSheetId="23">#REF!</definedName>
    <definedName name="国内旅行と海外旅行" localSheetId="24">#REF!</definedName>
    <definedName name="国内旅行と海外旅行" localSheetId="25">#REF!</definedName>
    <definedName name="国内旅行と海外旅行" localSheetId="28">#REF!</definedName>
    <definedName name="国内旅行と海外旅行" localSheetId="2">#REF!</definedName>
    <definedName name="国内旅行と海外旅行" localSheetId="29">#REF!</definedName>
    <definedName name="国内旅行と海外旅行" localSheetId="30">#REF!</definedName>
    <definedName name="国内旅行と海外旅行" localSheetId="31">#REF!</definedName>
    <definedName name="国内旅行と海外旅行" localSheetId="32">#REF!</definedName>
    <definedName name="国内旅行と海外旅行" localSheetId="33">#REF!</definedName>
    <definedName name="国内旅行と海外旅行" localSheetId="34">#REF!</definedName>
    <definedName name="国内旅行と海外旅行" localSheetId="36">#REF!</definedName>
    <definedName name="国内旅行と海外旅行" localSheetId="43">#REF!</definedName>
    <definedName name="国内旅行と海外旅行" localSheetId="44">#REF!</definedName>
    <definedName name="国内旅行と海外旅行" localSheetId="45">#REF!</definedName>
    <definedName name="国内旅行と海外旅行" localSheetId="4">#REF!</definedName>
    <definedName name="国内旅行と海外旅行" localSheetId="49">#REF!</definedName>
    <definedName name="国内旅行と海外旅行" localSheetId="50">#REF!</definedName>
    <definedName name="国内旅行と海外旅行" localSheetId="53">#REF!</definedName>
    <definedName name="国内旅行と海外旅行" localSheetId="57">#REF!</definedName>
    <definedName name="国内旅行と海外旅行" localSheetId="58">#REF!</definedName>
    <definedName name="国内旅行と海外旅行" localSheetId="59">#REF!</definedName>
    <definedName name="国内旅行と海外旅行" localSheetId="60">#REF!</definedName>
    <definedName name="国内旅行と海外旅行" localSheetId="61">#REF!</definedName>
    <definedName name="国内旅行と海外旅行" localSheetId="62">#REF!</definedName>
    <definedName name="国内旅行と海外旅行" localSheetId="7">#REF!</definedName>
    <definedName name="国内旅行と海外旅行" localSheetId="8">#REF!</definedName>
    <definedName name="国内旅行と海外旅行">#REF!</definedName>
    <definedName name="参加費分布表">[14]参加費!$H$2:$V$76</definedName>
    <definedName name="産出額表" localSheetId="9">#REF!</definedName>
    <definedName name="産出額表" localSheetId="10">#REF!</definedName>
    <definedName name="産出額表" localSheetId="11">#REF!</definedName>
    <definedName name="産出額表" localSheetId="12">#REF!</definedName>
    <definedName name="産出額表" localSheetId="13">#REF!</definedName>
    <definedName name="産出額表" localSheetId="14">#REF!</definedName>
    <definedName name="産出額表" localSheetId="20">#REF!</definedName>
    <definedName name="産出額表" localSheetId="21">#REF!</definedName>
    <definedName name="産出額表" localSheetId="22">#REF!</definedName>
    <definedName name="産出額表" localSheetId="23">#REF!</definedName>
    <definedName name="産出額表" localSheetId="24">#REF!</definedName>
    <definedName name="産出額表" localSheetId="25">#REF!</definedName>
    <definedName name="産出額表" localSheetId="28">#REF!</definedName>
    <definedName name="産出額表" localSheetId="2">#REF!</definedName>
    <definedName name="産出額表" localSheetId="29">#REF!</definedName>
    <definedName name="産出額表" localSheetId="30">#REF!</definedName>
    <definedName name="産出額表" localSheetId="31">#REF!</definedName>
    <definedName name="産出額表" localSheetId="32">#REF!</definedName>
    <definedName name="産出額表" localSheetId="33">#REF!</definedName>
    <definedName name="産出額表" localSheetId="34">#REF!</definedName>
    <definedName name="産出額表" localSheetId="36">#REF!</definedName>
    <definedName name="産出額表" localSheetId="43">#REF!</definedName>
    <definedName name="産出額表" localSheetId="44">#REF!</definedName>
    <definedName name="産出額表" localSheetId="45">#REF!</definedName>
    <definedName name="産出額表" localSheetId="4">#REF!</definedName>
    <definedName name="産出額表" localSheetId="49">#REF!</definedName>
    <definedName name="産出額表" localSheetId="50">#REF!</definedName>
    <definedName name="産出額表" localSheetId="57">#REF!</definedName>
    <definedName name="産出額表" localSheetId="58">#REF!</definedName>
    <definedName name="産出額表" localSheetId="59">#REF!</definedName>
    <definedName name="産出額表" localSheetId="61">#REF!</definedName>
    <definedName name="産出額表" localSheetId="62">#REF!</definedName>
    <definedName name="産出額表" localSheetId="8">#REF!</definedName>
    <definedName name="産出額表">#REF!</definedName>
    <definedName name="市町村別規模別施設数" localSheetId="9">[10]民宿・国民宿舎等データ入力用シート!#REF!</definedName>
    <definedName name="市町村別規模別施設数" localSheetId="10">[10]民宿・国民宿舎等データ入力用シート!#REF!</definedName>
    <definedName name="市町村別規模別施設数" localSheetId="11">[10]民宿・国民宿舎等データ入力用シート!#REF!</definedName>
    <definedName name="市町村別規模別施設数" localSheetId="12">[10]民宿・国民宿舎等データ入力用シート!#REF!</definedName>
    <definedName name="市町村別規模別施設数" localSheetId="13">[10]民宿・国民宿舎等データ入力用シート!#REF!</definedName>
    <definedName name="市町村別規模別施設数" localSheetId="14">[10]民宿・国民宿舎等データ入力用シート!#REF!</definedName>
    <definedName name="市町村別規模別施設数" localSheetId="20">[10]民宿・国民宿舎等データ入力用シート!#REF!</definedName>
    <definedName name="市町村別規模別施設数" localSheetId="21">[10]民宿・国民宿舎等データ入力用シート!#REF!</definedName>
    <definedName name="市町村別規模別施設数" localSheetId="22">[10]民宿・国民宿舎等データ入力用シート!#REF!</definedName>
    <definedName name="市町村別規模別施設数" localSheetId="23">[10]民宿・国民宿舎等データ入力用シート!#REF!</definedName>
    <definedName name="市町村別規模別施設数" localSheetId="24">[10]民宿・国民宿舎等データ入力用シート!#REF!</definedName>
    <definedName name="市町村別規模別施設数" localSheetId="25">[10]民宿・国民宿舎等データ入力用シート!#REF!</definedName>
    <definedName name="市町村別規模別施設数" localSheetId="28">[10]民宿・国民宿舎等データ入力用シート!#REF!</definedName>
    <definedName name="市町村別規模別施設数" localSheetId="2">[10]民宿・国民宿舎等データ入力用シート!#REF!</definedName>
    <definedName name="市町村別規模別施設数" localSheetId="29">[10]民宿・国民宿舎等データ入力用シート!#REF!</definedName>
    <definedName name="市町村別規模別施設数" localSheetId="30">[10]民宿・国民宿舎等データ入力用シート!#REF!</definedName>
    <definedName name="市町村別規模別施設数" localSheetId="31">[10]民宿・国民宿舎等データ入力用シート!#REF!</definedName>
    <definedName name="市町村別規模別施設数" localSheetId="32">[10]民宿・国民宿舎等データ入力用シート!#REF!</definedName>
    <definedName name="市町村別規模別施設数" localSheetId="33">[10]民宿・国民宿舎等データ入力用シート!#REF!</definedName>
    <definedName name="市町村別規模別施設数" localSheetId="34">[10]民宿・国民宿舎等データ入力用シート!#REF!</definedName>
    <definedName name="市町村別規模別施設数" localSheetId="36">[10]民宿・国民宿舎等データ入力用シート!#REF!</definedName>
    <definedName name="市町村別規模別施設数" localSheetId="43">[10]民宿・国民宿舎等データ入力用シート!#REF!</definedName>
    <definedName name="市町村別規模別施設数" localSheetId="44">[10]民宿・国民宿舎等データ入力用シート!#REF!</definedName>
    <definedName name="市町村別規模別施設数" localSheetId="45">[10]民宿・国民宿舎等データ入力用シート!#REF!</definedName>
    <definedName name="市町村別規模別施設数" localSheetId="4">[10]民宿・国民宿舎等データ入力用シート!#REF!</definedName>
    <definedName name="市町村別規模別施設数" localSheetId="49">[10]民宿・国民宿舎等データ入力用シート!#REF!</definedName>
    <definedName name="市町村別規模別施設数" localSheetId="50">[10]民宿・国民宿舎等データ入力用シート!#REF!</definedName>
    <definedName name="市町村別規模別施設数" localSheetId="57">[10]民宿・国民宿舎等データ入力用シート!#REF!</definedName>
    <definedName name="市町村別規模別施設数" localSheetId="58">[10]民宿・国民宿舎等データ入力用シート!#REF!</definedName>
    <definedName name="市町村別規模別施設数" localSheetId="59">[10]民宿・国民宿舎等データ入力用シート!#REF!</definedName>
    <definedName name="市町村別規模別施設数" localSheetId="61">[10]民宿・国民宿舎等データ入力用シート!#REF!</definedName>
    <definedName name="市町村別規模別施設数" localSheetId="62">[10]民宿・国民宿舎等データ入力用シート!#REF!</definedName>
    <definedName name="市町村別規模別施設数" localSheetId="8">[10]民宿・国民宿舎等データ入力用シート!#REF!</definedName>
    <definedName name="市町村別規模別施設数">[10]民宿・国民宿舎等データ入力用シート!#REF!</definedName>
    <definedName name="市町村別種別施設数">[10]民宿・国民宿舎等データ入力用シート!$D$1:$AR$53</definedName>
    <definedName name="宿泊者平均泊数" localSheetId="9">#REF!</definedName>
    <definedName name="宿泊者平均泊数" localSheetId="10">#REF!</definedName>
    <definedName name="宿泊者平均泊数" localSheetId="11">#REF!</definedName>
    <definedName name="宿泊者平均泊数" localSheetId="12">#REF!</definedName>
    <definedName name="宿泊者平均泊数" localSheetId="13">#REF!</definedName>
    <definedName name="宿泊者平均泊数" localSheetId="14">#REF!</definedName>
    <definedName name="宿泊者平均泊数" localSheetId="20">#REF!</definedName>
    <definedName name="宿泊者平均泊数" localSheetId="21">#REF!</definedName>
    <definedName name="宿泊者平均泊数" localSheetId="22">#REF!</definedName>
    <definedName name="宿泊者平均泊数" localSheetId="23">#REF!</definedName>
    <definedName name="宿泊者平均泊数" localSheetId="24">#REF!</definedName>
    <definedName name="宿泊者平均泊数" localSheetId="25">#REF!</definedName>
    <definedName name="宿泊者平均泊数" localSheetId="28">#REF!</definedName>
    <definedName name="宿泊者平均泊数" localSheetId="2">#REF!</definedName>
    <definedName name="宿泊者平均泊数" localSheetId="29">#REF!</definedName>
    <definedName name="宿泊者平均泊数" localSheetId="30">#REF!</definedName>
    <definedName name="宿泊者平均泊数" localSheetId="31">#REF!</definedName>
    <definedName name="宿泊者平均泊数" localSheetId="32">#REF!</definedName>
    <definedName name="宿泊者平均泊数" localSheetId="33">#REF!</definedName>
    <definedName name="宿泊者平均泊数" localSheetId="34">#REF!</definedName>
    <definedName name="宿泊者平均泊数" localSheetId="36">#REF!</definedName>
    <definedName name="宿泊者平均泊数" localSheetId="43">#REF!</definedName>
    <definedName name="宿泊者平均泊数" localSheetId="44">#REF!</definedName>
    <definedName name="宿泊者平均泊数" localSheetId="45">#REF!</definedName>
    <definedName name="宿泊者平均泊数" localSheetId="4">#REF!</definedName>
    <definedName name="宿泊者平均泊数" localSheetId="49">#REF!</definedName>
    <definedName name="宿泊者平均泊数" localSheetId="50">#REF!</definedName>
    <definedName name="宿泊者平均泊数" localSheetId="57">#REF!</definedName>
    <definedName name="宿泊者平均泊数" localSheetId="58">#REF!</definedName>
    <definedName name="宿泊者平均泊数" localSheetId="59">#REF!</definedName>
    <definedName name="宿泊者平均泊数" localSheetId="61">#REF!</definedName>
    <definedName name="宿泊者平均泊数" localSheetId="62">#REF!</definedName>
    <definedName name="宿泊者平均泊数" localSheetId="8">#REF!</definedName>
    <definedName name="宿泊者平均泊数">#REF!</definedName>
    <definedName name="宿泊量推計表" localSheetId="9">#REF!</definedName>
    <definedName name="宿泊量推計表" localSheetId="10">#REF!</definedName>
    <definedName name="宿泊量推計表" localSheetId="11">#REF!</definedName>
    <definedName name="宿泊量推計表" localSheetId="12">#REF!</definedName>
    <definedName name="宿泊量推計表" localSheetId="13">#REF!</definedName>
    <definedName name="宿泊量推計表" localSheetId="14">#REF!</definedName>
    <definedName name="宿泊量推計表" localSheetId="20">#REF!</definedName>
    <definedName name="宿泊量推計表" localSheetId="21">#REF!</definedName>
    <definedName name="宿泊量推計表" localSheetId="22">#REF!</definedName>
    <definedName name="宿泊量推計表" localSheetId="23">#REF!</definedName>
    <definedName name="宿泊量推計表" localSheetId="24">#REF!</definedName>
    <definedName name="宿泊量推計表" localSheetId="25">#REF!</definedName>
    <definedName name="宿泊量推計表" localSheetId="28">#REF!</definedName>
    <definedName name="宿泊量推計表" localSheetId="2">#REF!</definedName>
    <definedName name="宿泊量推計表" localSheetId="29">#REF!</definedName>
    <definedName name="宿泊量推計表" localSheetId="30">#REF!</definedName>
    <definedName name="宿泊量推計表" localSheetId="31">#REF!</definedName>
    <definedName name="宿泊量推計表" localSheetId="32">#REF!</definedName>
    <definedName name="宿泊量推計表" localSheetId="33">#REF!</definedName>
    <definedName name="宿泊量推計表" localSheetId="34">#REF!</definedName>
    <definedName name="宿泊量推計表" localSheetId="36">#REF!</definedName>
    <definedName name="宿泊量推計表" localSheetId="43">#REF!</definedName>
    <definedName name="宿泊量推計表" localSheetId="44">#REF!</definedName>
    <definedName name="宿泊量推計表" localSheetId="45">#REF!</definedName>
    <definedName name="宿泊量推計表" localSheetId="4">#REF!</definedName>
    <definedName name="宿泊量推計表" localSheetId="49">#REF!</definedName>
    <definedName name="宿泊量推計表" localSheetId="50">#REF!</definedName>
    <definedName name="宿泊量推計表" localSheetId="57">#REF!</definedName>
    <definedName name="宿泊量推計表" localSheetId="58">#REF!</definedName>
    <definedName name="宿泊量推計表" localSheetId="59">#REF!</definedName>
    <definedName name="宿泊量推計表" localSheetId="61">#REF!</definedName>
    <definedName name="宿泊量推計表" localSheetId="62">#REF!</definedName>
    <definedName name="宿泊量推計表" localSheetId="8">#REF!</definedName>
    <definedName name="宿泊量推計表">#REF!</definedName>
    <definedName name="消費額">[15]×消費額表!$A$151</definedName>
    <definedName name="消費額構成">[15]×消費額表!$A$221</definedName>
    <definedName name="推移一括図">[12]○旧観光収入!$R$13:$AJ$63</definedName>
    <definedName name="全体単価">[15]×消費額表!$A$80</definedName>
    <definedName name="属性構成表">[15]○年度属性!$B$74:$M$145</definedName>
    <definedName name="滞在日数グラフ">[12]滞在日数!$D$46:$R$97</definedName>
    <definedName name="台湾アウトバウンド２" localSheetId="9">#REF!</definedName>
    <definedName name="台湾アウトバウンド２" localSheetId="10">#REF!</definedName>
    <definedName name="台湾アウトバウンド２" localSheetId="11">#REF!</definedName>
    <definedName name="台湾アウトバウンド２" localSheetId="12">#REF!</definedName>
    <definedName name="台湾アウトバウンド２" localSheetId="13">#REF!</definedName>
    <definedName name="台湾アウトバウンド２" localSheetId="14">#REF!</definedName>
    <definedName name="台湾アウトバウンド２" localSheetId="20">#REF!</definedName>
    <definedName name="台湾アウトバウンド２" localSheetId="21">#REF!</definedName>
    <definedName name="台湾アウトバウンド２" localSheetId="22">#REF!</definedName>
    <definedName name="台湾アウトバウンド２" localSheetId="23">#REF!</definedName>
    <definedName name="台湾アウトバウンド２" localSheetId="24">#REF!</definedName>
    <definedName name="台湾アウトバウンド２" localSheetId="25">#REF!</definedName>
    <definedName name="台湾アウトバウンド２" localSheetId="28">#REF!</definedName>
    <definedName name="台湾アウトバウンド２" localSheetId="2">#REF!</definedName>
    <definedName name="台湾アウトバウンド２" localSheetId="29">#REF!</definedName>
    <definedName name="台湾アウトバウンド２" localSheetId="30">#REF!</definedName>
    <definedName name="台湾アウトバウンド２" localSheetId="31">#REF!</definedName>
    <definedName name="台湾アウトバウンド２" localSheetId="32">#REF!</definedName>
    <definedName name="台湾アウトバウンド２" localSheetId="33">#REF!</definedName>
    <definedName name="台湾アウトバウンド２" localSheetId="34">#REF!</definedName>
    <definedName name="台湾アウトバウンド２" localSheetId="36">#REF!</definedName>
    <definedName name="台湾アウトバウンド２" localSheetId="43">#REF!</definedName>
    <definedName name="台湾アウトバウンド２" localSheetId="44">#REF!</definedName>
    <definedName name="台湾アウトバウンド２" localSheetId="45">#REF!</definedName>
    <definedName name="台湾アウトバウンド２" localSheetId="4">#REF!</definedName>
    <definedName name="台湾アウトバウンド２" localSheetId="49">#REF!</definedName>
    <definedName name="台湾アウトバウンド２" localSheetId="50">#REF!</definedName>
    <definedName name="台湾アウトバウンド２" localSheetId="57">#REF!</definedName>
    <definedName name="台湾アウトバウンド２" localSheetId="58">#REF!</definedName>
    <definedName name="台湾アウトバウンド２" localSheetId="59">#REF!</definedName>
    <definedName name="台湾アウトバウンド２" localSheetId="61">#REF!</definedName>
    <definedName name="台湾アウトバウンド２" localSheetId="62">#REF!</definedName>
    <definedName name="台湾アウトバウンド２" localSheetId="8">#REF!</definedName>
    <definedName name="台湾アウトバウンド２">#REF!</definedName>
    <definedName name="単価下落参考" localSheetId="9">#REF!</definedName>
    <definedName name="単価下落参考" localSheetId="10">#REF!</definedName>
    <definedName name="単価下落参考" localSheetId="11">#REF!</definedName>
    <definedName name="単価下落参考" localSheetId="12">#REF!</definedName>
    <definedName name="単価下落参考" localSheetId="13">#REF!</definedName>
    <definedName name="単価下落参考" localSheetId="14">#REF!</definedName>
    <definedName name="単価下落参考" localSheetId="20">#REF!</definedName>
    <definedName name="単価下落参考" localSheetId="21">#REF!</definedName>
    <definedName name="単価下落参考" localSheetId="22">#REF!</definedName>
    <definedName name="単価下落参考" localSheetId="23">#REF!</definedName>
    <definedName name="単価下落参考" localSheetId="24">#REF!</definedName>
    <definedName name="単価下落参考" localSheetId="25">#REF!</definedName>
    <definedName name="単価下落参考" localSheetId="28">#REF!</definedName>
    <definedName name="単価下落参考" localSheetId="2">#REF!</definedName>
    <definedName name="単価下落参考" localSheetId="29">#REF!</definedName>
    <definedName name="単価下落参考" localSheetId="30">#REF!</definedName>
    <definedName name="単価下落参考" localSheetId="31">#REF!</definedName>
    <definedName name="単価下落参考" localSheetId="32">#REF!</definedName>
    <definedName name="単価下落参考" localSheetId="33">#REF!</definedName>
    <definedName name="単価下落参考" localSheetId="34">#REF!</definedName>
    <definedName name="単価下落参考" localSheetId="36">#REF!</definedName>
    <definedName name="単価下落参考" localSheetId="43">#REF!</definedName>
    <definedName name="単価下落参考" localSheetId="44">#REF!</definedName>
    <definedName name="単価下落参考" localSheetId="45">#REF!</definedName>
    <definedName name="単価下落参考" localSheetId="4">#REF!</definedName>
    <definedName name="単価下落参考" localSheetId="49">#REF!</definedName>
    <definedName name="単価下落参考" localSheetId="50">#REF!</definedName>
    <definedName name="単価下落参考" localSheetId="57">#REF!</definedName>
    <definedName name="単価下落参考" localSheetId="58">#REF!</definedName>
    <definedName name="単価下落参考" localSheetId="59">#REF!</definedName>
    <definedName name="単価下落参考" localSheetId="61">#REF!</definedName>
    <definedName name="単価下落参考" localSheetId="62">#REF!</definedName>
    <definedName name="単価下落参考" localSheetId="8">#REF!</definedName>
    <definedName name="単価下落参考">#REF!</definedName>
    <definedName name="地域別規模別施設数" localSheetId="9">[10]民宿・国民宿舎等データ入力用シート!#REF!</definedName>
    <definedName name="地域別規模別施設数" localSheetId="10">[10]民宿・国民宿舎等データ入力用シート!#REF!</definedName>
    <definedName name="地域別規模別施設数" localSheetId="11">[10]民宿・国民宿舎等データ入力用シート!#REF!</definedName>
    <definedName name="地域別規模別施設数" localSheetId="12">[10]民宿・国民宿舎等データ入力用シート!#REF!</definedName>
    <definedName name="地域別規模別施設数" localSheetId="13">[10]民宿・国民宿舎等データ入力用シート!#REF!</definedName>
    <definedName name="地域別規模別施設数" localSheetId="14">[10]民宿・国民宿舎等データ入力用シート!#REF!</definedName>
    <definedName name="地域別規模別施設数" localSheetId="20">[10]民宿・国民宿舎等データ入力用シート!#REF!</definedName>
    <definedName name="地域別規模別施設数" localSheetId="21">[10]民宿・国民宿舎等データ入力用シート!#REF!</definedName>
    <definedName name="地域別規模別施設数" localSheetId="22">[10]民宿・国民宿舎等データ入力用シート!#REF!</definedName>
    <definedName name="地域別規模別施設数" localSheetId="23">[10]民宿・国民宿舎等データ入力用シート!#REF!</definedName>
    <definedName name="地域別規模別施設数" localSheetId="24">[10]民宿・国民宿舎等データ入力用シート!#REF!</definedName>
    <definedName name="地域別規模別施設数" localSheetId="25">[10]民宿・国民宿舎等データ入力用シート!#REF!</definedName>
    <definedName name="地域別規模別施設数" localSheetId="28">[10]民宿・国民宿舎等データ入力用シート!#REF!</definedName>
    <definedName name="地域別規模別施設数" localSheetId="2">[10]民宿・国民宿舎等データ入力用シート!#REF!</definedName>
    <definedName name="地域別規模別施設数" localSheetId="29">[10]民宿・国民宿舎等データ入力用シート!#REF!</definedName>
    <definedName name="地域別規模別施設数" localSheetId="30">[10]民宿・国民宿舎等データ入力用シート!#REF!</definedName>
    <definedName name="地域別規模別施設数" localSheetId="31">[10]民宿・国民宿舎等データ入力用シート!#REF!</definedName>
    <definedName name="地域別規模別施設数" localSheetId="32">[10]民宿・国民宿舎等データ入力用シート!#REF!</definedName>
    <definedName name="地域別規模別施設数" localSheetId="33">[10]民宿・国民宿舎等データ入力用シート!#REF!</definedName>
    <definedName name="地域別規模別施設数" localSheetId="34">[10]民宿・国民宿舎等データ入力用シート!#REF!</definedName>
    <definedName name="地域別規模別施設数" localSheetId="36">[10]民宿・国民宿舎等データ入力用シート!#REF!</definedName>
    <definedName name="地域別規模別施設数" localSheetId="43">[10]民宿・国民宿舎等データ入力用シート!#REF!</definedName>
    <definedName name="地域別規模別施設数" localSheetId="44">[10]民宿・国民宿舎等データ入力用シート!#REF!</definedName>
    <definedName name="地域別規模別施設数" localSheetId="45">[10]民宿・国民宿舎等データ入力用シート!#REF!</definedName>
    <definedName name="地域別規模別施設数" localSheetId="4">[10]民宿・国民宿舎等データ入力用シート!#REF!</definedName>
    <definedName name="地域別規模別施設数" localSheetId="49">[10]民宿・国民宿舎等データ入力用シート!#REF!</definedName>
    <definedName name="地域別規模別施設数" localSheetId="50">[10]民宿・国民宿舎等データ入力用シート!#REF!</definedName>
    <definedName name="地域別規模別施設数" localSheetId="57">[10]民宿・国民宿舎等データ入力用シート!#REF!</definedName>
    <definedName name="地域別規模別施設数" localSheetId="58">[10]民宿・国民宿舎等データ入力用シート!#REF!</definedName>
    <definedName name="地域別規模別施設数" localSheetId="59">[10]民宿・国民宿舎等データ入力用シート!#REF!</definedName>
    <definedName name="地域別規模別施設数" localSheetId="61">[10]民宿・国民宿舎等データ入力用シート!#REF!</definedName>
    <definedName name="地域別規模別施設数" localSheetId="62">[10]民宿・国民宿舎等データ入力用シート!#REF!</definedName>
    <definedName name="地域別規模別施設数" localSheetId="8">[10]民宿・国民宿舎等データ入力用シート!#REF!</definedName>
    <definedName name="地域別規模別施設数">[10]民宿・国民宿舎等データ入力用シート!#REF!</definedName>
    <definedName name="地域別種別施設数">[10]民宿・国民宿舎等データ入力用シート!$D$1:$AR$53</definedName>
    <definedName name="通関統計組替集計結果" localSheetId="9">#REF!</definedName>
    <definedName name="通関統計組替集計結果" localSheetId="10">#REF!</definedName>
    <definedName name="通関統計組替集計結果" localSheetId="11">#REF!</definedName>
    <definedName name="通関統計組替集計結果" localSheetId="12">#REF!</definedName>
    <definedName name="通関統計組替集計結果" localSheetId="13">#REF!</definedName>
    <definedName name="通関統計組替集計結果" localSheetId="14">#REF!</definedName>
    <definedName name="通関統計組替集計結果" localSheetId="20">#REF!</definedName>
    <definedName name="通関統計組替集計結果" localSheetId="21">#REF!</definedName>
    <definedName name="通関統計組替集計結果" localSheetId="22">#REF!</definedName>
    <definedName name="通関統計組替集計結果" localSheetId="23">#REF!</definedName>
    <definedName name="通関統計組替集計結果" localSheetId="24">#REF!</definedName>
    <definedName name="通関統計組替集計結果" localSheetId="25">#REF!</definedName>
    <definedName name="通関統計組替集計結果" localSheetId="28">#REF!</definedName>
    <definedName name="通関統計組替集計結果" localSheetId="2">#REF!</definedName>
    <definedName name="通関統計組替集計結果" localSheetId="29">#REF!</definedName>
    <definedName name="通関統計組替集計結果" localSheetId="30">#REF!</definedName>
    <definedName name="通関統計組替集計結果" localSheetId="31">#REF!</definedName>
    <definedName name="通関統計組替集計結果" localSheetId="32">#REF!</definedName>
    <definedName name="通関統計組替集計結果" localSheetId="33">#REF!</definedName>
    <definedName name="通関統計組替集計結果" localSheetId="34">#REF!</definedName>
    <definedName name="通関統計組替集計結果" localSheetId="36">#REF!</definedName>
    <definedName name="通関統計組替集計結果" localSheetId="43">#REF!</definedName>
    <definedName name="通関統計組替集計結果" localSheetId="44">#REF!</definedName>
    <definedName name="通関統計組替集計結果" localSheetId="45">#REF!</definedName>
    <definedName name="通関統計組替集計結果" localSheetId="4">#REF!</definedName>
    <definedName name="通関統計組替集計結果" localSheetId="49">#REF!</definedName>
    <definedName name="通関統計組替集計結果" localSheetId="50">#REF!</definedName>
    <definedName name="通関統計組替集計結果" localSheetId="57">#REF!</definedName>
    <definedName name="通関統計組替集計結果" localSheetId="58">#REF!</definedName>
    <definedName name="通関統計組替集計結果" localSheetId="59">#REF!</definedName>
    <definedName name="通関統計組替集計結果" localSheetId="61">#REF!</definedName>
    <definedName name="通関統計組替集計結果" localSheetId="62">#REF!</definedName>
    <definedName name="通関統計組替集計結果" localSheetId="8">#REF!</definedName>
    <definedName name="通関統計組替集計結果">#REF!</definedName>
    <definedName name="投入額表" localSheetId="9">#REF!</definedName>
    <definedName name="投入額表" localSheetId="10">#REF!</definedName>
    <definedName name="投入額表" localSheetId="11">#REF!</definedName>
    <definedName name="投入額表" localSheetId="12">#REF!</definedName>
    <definedName name="投入額表" localSheetId="13">#REF!</definedName>
    <definedName name="投入額表" localSheetId="14">#REF!</definedName>
    <definedName name="投入額表" localSheetId="20">#REF!</definedName>
    <definedName name="投入額表" localSheetId="21">#REF!</definedName>
    <definedName name="投入額表" localSheetId="22">#REF!</definedName>
    <definedName name="投入額表" localSheetId="23">#REF!</definedName>
    <definedName name="投入額表" localSheetId="24">#REF!</definedName>
    <definedName name="投入額表" localSheetId="25">#REF!</definedName>
    <definedName name="投入額表" localSheetId="28">#REF!</definedName>
    <definedName name="投入額表" localSheetId="2">#REF!</definedName>
    <definedName name="投入額表" localSheetId="29">#REF!</definedName>
    <definedName name="投入額表" localSheetId="30">#REF!</definedName>
    <definedName name="投入額表" localSheetId="31">#REF!</definedName>
    <definedName name="投入額表" localSheetId="32">#REF!</definedName>
    <definedName name="投入額表" localSheetId="33">#REF!</definedName>
    <definedName name="投入額表" localSheetId="34">#REF!</definedName>
    <definedName name="投入額表" localSheetId="36">#REF!</definedName>
    <definedName name="投入額表" localSheetId="43">#REF!</definedName>
    <definedName name="投入額表" localSheetId="44">#REF!</definedName>
    <definedName name="投入額表" localSheetId="45">#REF!</definedName>
    <definedName name="投入額表" localSheetId="4">#REF!</definedName>
    <definedName name="投入額表" localSheetId="49">#REF!</definedName>
    <definedName name="投入額表" localSheetId="50">#REF!</definedName>
    <definedName name="投入額表" localSheetId="57">#REF!</definedName>
    <definedName name="投入額表" localSheetId="58">#REF!</definedName>
    <definedName name="投入額表" localSheetId="59">#REF!</definedName>
    <definedName name="投入額表" localSheetId="61">#REF!</definedName>
    <definedName name="投入額表" localSheetId="62">#REF!</definedName>
    <definedName name="投入額表" localSheetId="8">#REF!</definedName>
    <definedName name="投入額表">#REF!</definedName>
    <definedName name="入域観光客数推移">[12]○入域観光客数!$A$1:$Q$38</definedName>
    <definedName name="年次集計表用" localSheetId="9">#REF!</definedName>
    <definedName name="年次集計表用" localSheetId="10">#REF!</definedName>
    <definedName name="年次集計表用" localSheetId="11">#REF!</definedName>
    <definedName name="年次集計表用" localSheetId="12">#REF!</definedName>
    <definedName name="年次集計表用" localSheetId="13">#REF!</definedName>
    <definedName name="年次集計表用" localSheetId="14">#REF!</definedName>
    <definedName name="年次集計表用" localSheetId="20">#REF!</definedName>
    <definedName name="年次集計表用" localSheetId="21">#REF!</definedName>
    <definedName name="年次集計表用" localSheetId="22">#REF!</definedName>
    <definedName name="年次集計表用" localSheetId="23">#REF!</definedName>
    <definedName name="年次集計表用" localSheetId="24">#REF!</definedName>
    <definedName name="年次集計表用" localSheetId="25">#REF!</definedName>
    <definedName name="年次集計表用" localSheetId="28">#REF!</definedName>
    <definedName name="年次集計表用" localSheetId="2">#REF!</definedName>
    <definedName name="年次集計表用" localSheetId="29">#REF!</definedName>
    <definedName name="年次集計表用" localSheetId="30">#REF!</definedName>
    <definedName name="年次集計表用" localSheetId="31">#REF!</definedName>
    <definedName name="年次集計表用" localSheetId="32">#REF!</definedName>
    <definedName name="年次集計表用" localSheetId="33">#REF!</definedName>
    <definedName name="年次集計表用" localSheetId="34">#REF!</definedName>
    <definedName name="年次集計表用" localSheetId="36">#REF!</definedName>
    <definedName name="年次集計表用" localSheetId="43">#REF!</definedName>
    <definedName name="年次集計表用" localSheetId="44">#REF!</definedName>
    <definedName name="年次集計表用" localSheetId="45">#REF!</definedName>
    <definedName name="年次集計表用" localSheetId="4">#REF!</definedName>
    <definedName name="年次集計表用" localSheetId="49">#REF!</definedName>
    <definedName name="年次集計表用" localSheetId="50">#REF!</definedName>
    <definedName name="年次集計表用" localSheetId="57">#REF!</definedName>
    <definedName name="年次集計表用" localSheetId="58">#REF!</definedName>
    <definedName name="年次集計表用" localSheetId="59">#REF!</definedName>
    <definedName name="年次集計表用" localSheetId="61">#REF!</definedName>
    <definedName name="年次集計表用" localSheetId="62">#REF!</definedName>
    <definedName name="年次集計表用" localSheetId="8">#REF!</definedName>
    <definedName name="年次集計表用">#REF!</definedName>
    <definedName name="年次別観光消費単価">'[14]費目別単価図 推移表'!$C$93:$Q$132</definedName>
    <definedName name="年代３時点推移">[12]年代実数!$M$69:$U$101</definedName>
    <definedName name="年代別客層">[12]年代実数!$D$55:$L$103</definedName>
    <definedName name="年度消費細目03" localSheetId="9">#REF!</definedName>
    <definedName name="年度消費細目03" localSheetId="10">#REF!</definedName>
    <definedName name="年度消費細目03" localSheetId="11">#REF!</definedName>
    <definedName name="年度消費細目03" localSheetId="12">#REF!</definedName>
    <definedName name="年度消費細目03" localSheetId="13">#REF!</definedName>
    <definedName name="年度消費細目03" localSheetId="14">#REF!</definedName>
    <definedName name="年度消費細目03" localSheetId="20">#REF!</definedName>
    <definedName name="年度消費細目03" localSheetId="21">#REF!</definedName>
    <definedName name="年度消費細目03" localSheetId="22">#REF!</definedName>
    <definedName name="年度消費細目03" localSheetId="23">#REF!</definedName>
    <definedName name="年度消費細目03" localSheetId="24">#REF!</definedName>
    <definedName name="年度消費細目03" localSheetId="25">#REF!</definedName>
    <definedName name="年度消費細目03" localSheetId="28">#REF!</definedName>
    <definedName name="年度消費細目03" localSheetId="2">#REF!</definedName>
    <definedName name="年度消費細目03" localSheetId="29">#REF!</definedName>
    <definedName name="年度消費細目03" localSheetId="30">#REF!</definedName>
    <definedName name="年度消費細目03" localSheetId="31">#REF!</definedName>
    <definedName name="年度消費細目03" localSheetId="32">#REF!</definedName>
    <definedName name="年度消費細目03" localSheetId="33">#REF!</definedName>
    <definedName name="年度消費細目03" localSheetId="34">#REF!</definedName>
    <definedName name="年度消費細目03" localSheetId="36">#REF!</definedName>
    <definedName name="年度消費細目03" localSheetId="43">#REF!</definedName>
    <definedName name="年度消費細目03" localSheetId="44">#REF!</definedName>
    <definedName name="年度消費細目03" localSheetId="45">#REF!</definedName>
    <definedName name="年度消費細目03" localSheetId="4">#REF!</definedName>
    <definedName name="年度消費細目03" localSheetId="49">#REF!</definedName>
    <definedName name="年度消費細目03" localSheetId="50">#REF!</definedName>
    <definedName name="年度消費細目03" localSheetId="57">#REF!</definedName>
    <definedName name="年度消費細目03" localSheetId="58">#REF!</definedName>
    <definedName name="年度消費細目03" localSheetId="59">#REF!</definedName>
    <definedName name="年度消費細目03" localSheetId="61">#REF!</definedName>
    <definedName name="年度消費細目03" localSheetId="62">#REF!</definedName>
    <definedName name="年度消費細目03" localSheetId="8">#REF!</definedName>
    <definedName name="年度消費細目03">#REF!</definedName>
    <definedName name="泊数図">[15]○属性泊数宿泊量!$B$73:$AC$142</definedName>
    <definedName name="比較" localSheetId="42">#REF!</definedName>
    <definedName name="比較" localSheetId="9">#REF!</definedName>
    <definedName name="比較" localSheetId="10">#REF!</definedName>
    <definedName name="比較" localSheetId="11">#REF!</definedName>
    <definedName name="比較" localSheetId="12">#REF!</definedName>
    <definedName name="比較" localSheetId="13">#REF!</definedName>
    <definedName name="比較" localSheetId="14">#REF!</definedName>
    <definedName name="比較" localSheetId="17">#REF!</definedName>
    <definedName name="比較" localSheetId="20">#REF!</definedName>
    <definedName name="比較" localSheetId="21">#REF!</definedName>
    <definedName name="比較" localSheetId="22">#REF!</definedName>
    <definedName name="比較" localSheetId="23">#REF!</definedName>
    <definedName name="比較" localSheetId="24">#REF!</definedName>
    <definedName name="比較" localSheetId="25">#REF!</definedName>
    <definedName name="比較" localSheetId="28">#REF!</definedName>
    <definedName name="比較" localSheetId="2">#REF!</definedName>
    <definedName name="比較" localSheetId="29">#REF!</definedName>
    <definedName name="比較" localSheetId="30">#REF!</definedName>
    <definedName name="比較" localSheetId="31">#REF!</definedName>
    <definedName name="比較" localSheetId="32">#REF!</definedName>
    <definedName name="比較" localSheetId="33">#REF!</definedName>
    <definedName name="比較" localSheetId="34">#REF!</definedName>
    <definedName name="比較" localSheetId="36">#REF!</definedName>
    <definedName name="比較" localSheetId="43">#REF!</definedName>
    <definedName name="比較" localSheetId="44">#REF!</definedName>
    <definedName name="比較" localSheetId="45">#REF!</definedName>
    <definedName name="比較" localSheetId="4">#REF!</definedName>
    <definedName name="比較" localSheetId="49">#REF!</definedName>
    <definedName name="比較" localSheetId="50">#REF!</definedName>
    <definedName name="比較" localSheetId="53">#REF!</definedName>
    <definedName name="比較" localSheetId="57">#REF!</definedName>
    <definedName name="比較" localSheetId="58">#REF!</definedName>
    <definedName name="比較" localSheetId="59">#REF!</definedName>
    <definedName name="比較" localSheetId="60">#REF!</definedName>
    <definedName name="比較" localSheetId="61">#REF!</definedName>
    <definedName name="比較" localSheetId="62">#REF!</definedName>
    <definedName name="比較" localSheetId="7">#REF!</definedName>
    <definedName name="比較" localSheetId="8">#REF!</definedName>
    <definedName name="比較">#REF!</definedName>
    <definedName name="標準偏差等">'[15]アンケート01_03月出費分布(泊数）'!$F$844:$O$846</definedName>
    <definedName name="標本属性" localSheetId="9">#REF!</definedName>
    <definedName name="標本属性" localSheetId="10">#REF!</definedName>
    <definedName name="標本属性" localSheetId="11">#REF!</definedName>
    <definedName name="標本属性" localSheetId="12">#REF!</definedName>
    <definedName name="標本属性" localSheetId="13">#REF!</definedName>
    <definedName name="標本属性" localSheetId="14">#REF!</definedName>
    <definedName name="標本属性" localSheetId="20">#REF!</definedName>
    <definedName name="標本属性" localSheetId="21">#REF!</definedName>
    <definedName name="標本属性" localSheetId="22">#REF!</definedName>
    <definedName name="標本属性" localSheetId="23">#REF!</definedName>
    <definedName name="標本属性" localSheetId="24">#REF!</definedName>
    <definedName name="標本属性" localSheetId="25">#REF!</definedName>
    <definedName name="標本属性" localSheetId="28">#REF!</definedName>
    <definedName name="標本属性" localSheetId="2">#REF!</definedName>
    <definedName name="標本属性" localSheetId="29">#REF!</definedName>
    <definedName name="標本属性" localSheetId="30">#REF!</definedName>
    <definedName name="標本属性" localSheetId="31">#REF!</definedName>
    <definedName name="標本属性" localSheetId="32">#REF!</definedName>
    <definedName name="標本属性" localSheetId="33">#REF!</definedName>
    <definedName name="標本属性" localSheetId="34">#REF!</definedName>
    <definedName name="標本属性" localSheetId="36">#REF!</definedName>
    <definedName name="標本属性" localSheetId="43">#REF!</definedName>
    <definedName name="標本属性" localSheetId="44">#REF!</definedName>
    <definedName name="標本属性" localSheetId="45">#REF!</definedName>
    <definedName name="標本属性" localSheetId="4">#REF!</definedName>
    <definedName name="標本属性" localSheetId="49">#REF!</definedName>
    <definedName name="標本属性" localSheetId="50">#REF!</definedName>
    <definedName name="標本属性" localSheetId="57">#REF!</definedName>
    <definedName name="標本属性" localSheetId="58">#REF!</definedName>
    <definedName name="標本属性" localSheetId="59">#REF!</definedName>
    <definedName name="標本属性" localSheetId="61">#REF!</definedName>
    <definedName name="標本属性" localSheetId="62">#REF!</definedName>
    <definedName name="標本属性" localSheetId="8">#REF!</definedName>
    <definedName name="標本属性">#REF!</definedName>
    <definedName name="標本属性曜日" localSheetId="9">#REF!</definedName>
    <definedName name="標本属性曜日" localSheetId="10">#REF!</definedName>
    <definedName name="標本属性曜日" localSheetId="11">#REF!</definedName>
    <definedName name="標本属性曜日" localSheetId="12">#REF!</definedName>
    <definedName name="標本属性曜日" localSheetId="13">#REF!</definedName>
    <definedName name="標本属性曜日" localSheetId="14">#REF!</definedName>
    <definedName name="標本属性曜日" localSheetId="20">#REF!</definedName>
    <definedName name="標本属性曜日" localSheetId="21">#REF!</definedName>
    <definedName name="標本属性曜日" localSheetId="22">#REF!</definedName>
    <definedName name="標本属性曜日" localSheetId="23">#REF!</definedName>
    <definedName name="標本属性曜日" localSheetId="24">#REF!</definedName>
    <definedName name="標本属性曜日" localSheetId="25">#REF!</definedName>
    <definedName name="標本属性曜日" localSheetId="28">#REF!</definedName>
    <definedName name="標本属性曜日" localSheetId="2">#REF!</definedName>
    <definedName name="標本属性曜日" localSheetId="29">#REF!</definedName>
    <definedName name="標本属性曜日" localSheetId="30">#REF!</definedName>
    <definedName name="標本属性曜日" localSheetId="31">#REF!</definedName>
    <definedName name="標本属性曜日" localSheetId="32">#REF!</definedName>
    <definedName name="標本属性曜日" localSheetId="33">#REF!</definedName>
    <definedName name="標本属性曜日" localSheetId="34">#REF!</definedName>
    <definedName name="標本属性曜日" localSheetId="36">#REF!</definedName>
    <definedName name="標本属性曜日" localSheetId="43">#REF!</definedName>
    <definedName name="標本属性曜日" localSheetId="44">#REF!</definedName>
    <definedName name="標本属性曜日" localSheetId="45">#REF!</definedName>
    <definedName name="標本属性曜日" localSheetId="4">#REF!</definedName>
    <definedName name="標本属性曜日" localSheetId="49">#REF!</definedName>
    <definedName name="標本属性曜日" localSheetId="50">#REF!</definedName>
    <definedName name="標本属性曜日" localSheetId="57">#REF!</definedName>
    <definedName name="標本属性曜日" localSheetId="58">#REF!</definedName>
    <definedName name="標本属性曜日" localSheetId="59">#REF!</definedName>
    <definedName name="標本属性曜日" localSheetId="61">#REF!</definedName>
    <definedName name="標本属性曜日" localSheetId="62">#REF!</definedName>
    <definedName name="標本属性曜日" localSheetId="8">#REF!</definedName>
    <definedName name="標本属性曜日">#REF!</definedName>
    <definedName name="表">'[15]×1-3月期集計n809'!$H$1505</definedName>
    <definedName name="部門参照上左端" localSheetId="9">#REF!</definedName>
    <definedName name="部門参照上左端" localSheetId="10">#REF!</definedName>
    <definedName name="部門参照上左端" localSheetId="11">#REF!</definedName>
    <definedName name="部門参照上左端" localSheetId="12">#REF!</definedName>
    <definedName name="部門参照上左端" localSheetId="13">#REF!</definedName>
    <definedName name="部門参照上左端" localSheetId="14">#REF!</definedName>
    <definedName name="部門参照上左端" localSheetId="20">#REF!</definedName>
    <definedName name="部門参照上左端" localSheetId="21">#REF!</definedName>
    <definedName name="部門参照上左端" localSheetId="22">#REF!</definedName>
    <definedName name="部門参照上左端" localSheetId="23">#REF!</definedName>
    <definedName name="部門参照上左端" localSheetId="24">#REF!</definedName>
    <definedName name="部門参照上左端" localSheetId="25">#REF!</definedName>
    <definedName name="部門参照上左端" localSheetId="28">#REF!</definedName>
    <definedName name="部門参照上左端" localSheetId="2">#REF!</definedName>
    <definedName name="部門参照上左端" localSheetId="29">#REF!</definedName>
    <definedName name="部門参照上左端" localSheetId="30">#REF!</definedName>
    <definedName name="部門参照上左端" localSheetId="31">#REF!</definedName>
    <definedName name="部門参照上左端" localSheetId="32">#REF!</definedName>
    <definedName name="部門参照上左端" localSheetId="33">#REF!</definedName>
    <definedName name="部門参照上左端" localSheetId="34">#REF!</definedName>
    <definedName name="部門参照上左端" localSheetId="36">#REF!</definedName>
    <definedName name="部門参照上左端" localSheetId="43">#REF!</definedName>
    <definedName name="部門参照上左端" localSheetId="44">#REF!</definedName>
    <definedName name="部門参照上左端" localSheetId="45">#REF!</definedName>
    <definedName name="部門参照上左端" localSheetId="4">#REF!</definedName>
    <definedName name="部門参照上左端" localSheetId="49">#REF!</definedName>
    <definedName name="部門参照上左端" localSheetId="50">#REF!</definedName>
    <definedName name="部門参照上左端" localSheetId="57">#REF!</definedName>
    <definedName name="部門参照上左端" localSheetId="58">#REF!</definedName>
    <definedName name="部門参照上左端" localSheetId="59">#REF!</definedName>
    <definedName name="部門参照上左端" localSheetId="61">#REF!</definedName>
    <definedName name="部門参照上左端" localSheetId="62">#REF!</definedName>
    <definedName name="部門参照上左端" localSheetId="8">#REF!</definedName>
    <definedName name="部門参照上左端">#REF!</definedName>
    <definedName name="部門参照上端" localSheetId="9">#REF!</definedName>
    <definedName name="部門参照上端" localSheetId="10">#REF!</definedName>
    <definedName name="部門参照上端" localSheetId="11">#REF!</definedName>
    <definedName name="部門参照上端" localSheetId="12">#REF!</definedName>
    <definedName name="部門参照上端" localSheetId="13">#REF!</definedName>
    <definedName name="部門参照上端" localSheetId="14">#REF!</definedName>
    <definedName name="部門参照上端" localSheetId="20">#REF!</definedName>
    <definedName name="部門参照上端" localSheetId="21">#REF!</definedName>
    <definedName name="部門参照上端" localSheetId="22">#REF!</definedName>
    <definedName name="部門参照上端" localSheetId="23">#REF!</definedName>
    <definedName name="部門参照上端" localSheetId="24">#REF!</definedName>
    <definedName name="部門参照上端" localSheetId="25">#REF!</definedName>
    <definedName name="部門参照上端" localSheetId="28">#REF!</definedName>
    <definedName name="部門参照上端" localSheetId="2">#REF!</definedName>
    <definedName name="部門参照上端" localSheetId="29">#REF!</definedName>
    <definedName name="部門参照上端" localSheetId="30">#REF!</definedName>
    <definedName name="部門参照上端" localSheetId="31">#REF!</definedName>
    <definedName name="部門参照上端" localSheetId="32">#REF!</definedName>
    <definedName name="部門参照上端" localSheetId="33">#REF!</definedName>
    <definedName name="部門参照上端" localSheetId="34">#REF!</definedName>
    <definedName name="部門参照上端" localSheetId="36">#REF!</definedName>
    <definedName name="部門参照上端" localSheetId="43">#REF!</definedName>
    <definedName name="部門参照上端" localSheetId="44">#REF!</definedName>
    <definedName name="部門参照上端" localSheetId="45">#REF!</definedName>
    <definedName name="部門参照上端" localSheetId="4">#REF!</definedName>
    <definedName name="部門参照上端" localSheetId="49">#REF!</definedName>
    <definedName name="部門参照上端" localSheetId="50">#REF!</definedName>
    <definedName name="部門参照上端" localSheetId="57">#REF!</definedName>
    <definedName name="部門参照上端" localSheetId="58">#REF!</definedName>
    <definedName name="部門参照上端" localSheetId="59">#REF!</definedName>
    <definedName name="部門参照上端" localSheetId="61">#REF!</definedName>
    <definedName name="部門参照上端" localSheetId="62">#REF!</definedName>
    <definedName name="部門参照上端" localSheetId="8">#REF!</definedName>
    <definedName name="部門参照上端">#REF!</definedName>
    <definedName name="平均泊数">'[14]費目別単価図 推移表'!$S$156:$Y$159</definedName>
    <definedName name="平成１９年５月" localSheetId="9">#REF!</definedName>
    <definedName name="平成１９年５月" localSheetId="10">#REF!</definedName>
    <definedName name="平成１９年５月" localSheetId="11">#REF!</definedName>
    <definedName name="平成１９年５月" localSheetId="12">#REF!</definedName>
    <definedName name="平成１９年５月" localSheetId="13">#REF!</definedName>
    <definedName name="平成１９年５月" localSheetId="14">#REF!</definedName>
    <definedName name="平成１９年５月" localSheetId="20">#REF!</definedName>
    <definedName name="平成１９年５月" localSheetId="21">#REF!</definedName>
    <definedName name="平成１９年５月" localSheetId="22">#REF!</definedName>
    <definedName name="平成１９年５月" localSheetId="23">#REF!</definedName>
    <definedName name="平成１９年５月" localSheetId="24">#REF!</definedName>
    <definedName name="平成１９年５月" localSheetId="25">#REF!</definedName>
    <definedName name="平成１９年５月" localSheetId="28">#REF!</definedName>
    <definedName name="平成１９年５月" localSheetId="2">#REF!</definedName>
    <definedName name="平成１９年５月" localSheetId="29">#REF!</definedName>
    <definedName name="平成１９年５月" localSheetId="30">#REF!</definedName>
    <definedName name="平成１９年５月" localSheetId="31">#REF!</definedName>
    <definedName name="平成１９年５月" localSheetId="32">#REF!</definedName>
    <definedName name="平成１９年５月" localSheetId="33">#REF!</definedName>
    <definedName name="平成１９年５月" localSheetId="34">#REF!</definedName>
    <definedName name="平成１９年５月" localSheetId="36">#REF!</definedName>
    <definedName name="平成１９年５月" localSheetId="43">#REF!</definedName>
    <definedName name="平成１９年５月" localSheetId="44">#REF!</definedName>
    <definedName name="平成１９年５月" localSheetId="45">#REF!</definedName>
    <definedName name="平成１９年５月" localSheetId="4">#REF!</definedName>
    <definedName name="平成１９年５月" localSheetId="49">#REF!</definedName>
    <definedName name="平成１９年５月" localSheetId="50">#REF!</definedName>
    <definedName name="平成１９年５月" localSheetId="57">#REF!</definedName>
    <definedName name="平成１９年５月" localSheetId="58">#REF!</definedName>
    <definedName name="平成１９年５月" localSheetId="59">#REF!</definedName>
    <definedName name="平成１９年５月" localSheetId="61">#REF!</definedName>
    <definedName name="平成１９年５月" localSheetId="62">#REF!</definedName>
    <definedName name="平成１９年５月" localSheetId="8">#REF!</definedName>
    <definedName name="平成１９年５月">#REF!</definedName>
    <definedName name="補足⑤２貼付元">[15]県外客月別消費構成!$D$3:$O$7</definedName>
    <definedName name="訪問回数">[12]訪問回数!$C$40:$K$75</definedName>
    <definedName name="訪問先">[12]訪問先!$D$38:$M$61</definedName>
    <definedName name="無効票4_6" localSheetId="9">#REF!</definedName>
    <definedName name="無効票4_6" localSheetId="10">#REF!</definedName>
    <definedName name="無効票4_6" localSheetId="11">#REF!</definedName>
    <definedName name="無効票4_6" localSheetId="12">#REF!</definedName>
    <definedName name="無効票4_6" localSheetId="13">#REF!</definedName>
    <definedName name="無効票4_6" localSheetId="14">#REF!</definedName>
    <definedName name="無効票4_6" localSheetId="20">#REF!</definedName>
    <definedName name="無効票4_6" localSheetId="21">#REF!</definedName>
    <definedName name="無効票4_6" localSheetId="22">#REF!</definedName>
    <definedName name="無効票4_6" localSheetId="23">#REF!</definedName>
    <definedName name="無効票4_6" localSheetId="24">#REF!</definedName>
    <definedName name="無効票4_6" localSheetId="25">#REF!</definedName>
    <definedName name="無効票4_6" localSheetId="28">#REF!</definedName>
    <definedName name="無効票4_6" localSheetId="2">#REF!</definedName>
    <definedName name="無効票4_6" localSheetId="29">#REF!</definedName>
    <definedName name="無効票4_6" localSheetId="30">#REF!</definedName>
    <definedName name="無効票4_6" localSheetId="31">#REF!</definedName>
    <definedName name="無効票4_6" localSheetId="32">#REF!</definedName>
    <definedName name="無効票4_6" localSheetId="33">#REF!</definedName>
    <definedName name="無効票4_6" localSheetId="34">#REF!</definedName>
    <definedName name="無効票4_6" localSheetId="36">#REF!</definedName>
    <definedName name="無効票4_6" localSheetId="43">#REF!</definedName>
    <definedName name="無効票4_6" localSheetId="44">#REF!</definedName>
    <definedName name="無効票4_6" localSheetId="45">#REF!</definedName>
    <definedName name="無効票4_6" localSheetId="4">#REF!</definedName>
    <definedName name="無効票4_6" localSheetId="49">#REF!</definedName>
    <definedName name="無効票4_6" localSheetId="50">#REF!</definedName>
    <definedName name="無効票4_6" localSheetId="57">#REF!</definedName>
    <definedName name="無効票4_6" localSheetId="58">#REF!</definedName>
    <definedName name="無効票4_6" localSheetId="59">#REF!</definedName>
    <definedName name="無効票4_6" localSheetId="61">#REF!</definedName>
    <definedName name="無効票4_6" localSheetId="62">#REF!</definedName>
    <definedName name="無効票4_6" localSheetId="8">#REF!</definedName>
    <definedName name="無効票4_6">#REF!</definedName>
    <definedName name="旅行携帯の推移">[12]旅行形態!$C$38:$K$63</definedName>
    <definedName name="旅行目的">[12]旅行目的!$C$39:$K$68</definedName>
    <definedName name="暦年単価貼付先">'[14]費目別単価図 推移表'!$C$80:$M$83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83" l="1"/>
  <c r="H18" i="83"/>
  <c r="G18" i="83"/>
  <c r="F18" i="83"/>
  <c r="E18" i="83"/>
  <c r="D18" i="83"/>
  <c r="J17" i="83"/>
  <c r="J16" i="83"/>
  <c r="J15" i="83"/>
  <c r="J14" i="83"/>
  <c r="J13" i="83"/>
  <c r="J12" i="83"/>
  <c r="J18" i="83"/>
  <c r="I10" i="83"/>
  <c r="H10" i="83"/>
  <c r="G10" i="83"/>
  <c r="F10" i="83"/>
  <c r="E10" i="83"/>
  <c r="D10" i="83"/>
  <c r="J9" i="83"/>
  <c r="J8" i="83"/>
  <c r="J7" i="83"/>
  <c r="J6" i="83"/>
  <c r="J5" i="83"/>
  <c r="J4" i="83"/>
  <c r="J10" i="83"/>
  <c r="E9" i="18"/>
  <c r="F9" i="18"/>
  <c r="G9" i="18"/>
  <c r="H9" i="18"/>
  <c r="I9" i="18"/>
  <c r="D9" i="18"/>
  <c r="I11" i="17"/>
  <c r="G11" i="17"/>
  <c r="I8" i="17"/>
  <c r="G8" i="17"/>
  <c r="E11" i="17"/>
  <c r="E8" i="17"/>
  <c r="H8" i="15"/>
  <c r="H7" i="15"/>
  <c r="H6" i="15"/>
  <c r="H5" i="15"/>
  <c r="H4" i="15"/>
  <c r="F8" i="15"/>
  <c r="F7" i="15"/>
  <c r="F6" i="15"/>
  <c r="F5" i="15"/>
  <c r="F4" i="15"/>
  <c r="D8" i="15"/>
  <c r="D7" i="15"/>
  <c r="D6" i="15"/>
  <c r="D5" i="15"/>
  <c r="D4" i="15"/>
  <c r="K11" i="1"/>
  <c r="E8" i="70"/>
  <c r="G7" i="63"/>
  <c r="I10" i="80"/>
  <c r="H10" i="80"/>
  <c r="G10" i="80"/>
  <c r="F10" i="80"/>
  <c r="E10" i="80"/>
  <c r="J8" i="80"/>
  <c r="H8" i="80"/>
  <c r="G8" i="80"/>
  <c r="F8" i="80"/>
  <c r="E8" i="80"/>
  <c r="J7" i="79"/>
  <c r="I7" i="79"/>
  <c r="H7" i="79"/>
  <c r="G7" i="79"/>
  <c r="F7" i="79"/>
  <c r="E7" i="79"/>
  <c r="E4" i="71"/>
  <c r="E9" i="71"/>
  <c r="E5" i="71"/>
  <c r="E10" i="71"/>
  <c r="E6" i="71"/>
  <c r="E11" i="71"/>
  <c r="E7" i="71"/>
  <c r="E12" i="71"/>
  <c r="E8" i="71"/>
  <c r="E13" i="71"/>
  <c r="C6" i="70"/>
  <c r="D6" i="70"/>
  <c r="E6" i="70"/>
  <c r="F6" i="70"/>
  <c r="G6" i="70"/>
  <c r="H6" i="70"/>
  <c r="C8" i="70"/>
  <c r="D8" i="70"/>
  <c r="F8" i="70"/>
  <c r="G8" i="70"/>
  <c r="H8" i="70"/>
  <c r="G10" i="63"/>
  <c r="G9" i="63"/>
  <c r="G8" i="63"/>
  <c r="F12" i="55"/>
  <c r="E12" i="55"/>
  <c r="H5" i="44"/>
  <c r="G5" i="44"/>
  <c r="F5" i="44"/>
  <c r="E5" i="44"/>
  <c r="D5" i="44"/>
  <c r="C5" i="44"/>
  <c r="J12" i="40"/>
  <c r="I12" i="40"/>
  <c r="H12" i="40"/>
  <c r="G12" i="40"/>
  <c r="F12" i="40"/>
  <c r="J9" i="40"/>
  <c r="I9" i="40"/>
  <c r="H9" i="40"/>
  <c r="G9" i="40"/>
  <c r="F9" i="40"/>
  <c r="N8" i="37"/>
  <c r="K8" i="37"/>
  <c r="H8" i="37"/>
  <c r="E8" i="37"/>
  <c r="N7" i="37"/>
  <c r="K7" i="37"/>
  <c r="H7" i="37"/>
  <c r="E7" i="37"/>
  <c r="N6" i="37"/>
  <c r="K6" i="37"/>
  <c r="H6" i="37"/>
  <c r="E6" i="37"/>
  <c r="I17" i="36"/>
  <c r="I15" i="36"/>
  <c r="I14" i="36"/>
  <c r="I27" i="31"/>
  <c r="I17" i="31"/>
  <c r="I26" i="31"/>
  <c r="I16" i="31"/>
  <c r="I25" i="31"/>
  <c r="I15" i="31"/>
  <c r="I24" i="31"/>
  <c r="I14" i="31"/>
  <c r="I23" i="31"/>
  <c r="I13" i="31"/>
  <c r="I22" i="31"/>
  <c r="I12" i="31"/>
  <c r="I21" i="31"/>
  <c r="I11" i="31"/>
  <c r="I20" i="31"/>
  <c r="I10" i="31"/>
  <c r="I9" i="31"/>
  <c r="I18" i="31"/>
  <c r="I8" i="31"/>
  <c r="H19" i="21"/>
  <c r="G19" i="21"/>
  <c r="F19" i="21"/>
  <c r="H16" i="21"/>
  <c r="G16" i="21"/>
  <c r="F16" i="21"/>
  <c r="H11" i="21"/>
  <c r="G11" i="21"/>
  <c r="F11" i="21"/>
  <c r="H8" i="21"/>
  <c r="G8" i="21"/>
  <c r="F8" i="21"/>
  <c r="D9" i="9"/>
  <c r="D8" i="9"/>
  <c r="D7" i="9"/>
  <c r="D6" i="9"/>
  <c r="D5" i="9"/>
  <c r="D4" i="9"/>
  <c r="B1" i="14"/>
</calcChain>
</file>

<file path=xl/comments1.xml><?xml version="1.0" encoding="utf-8"?>
<comments xmlns="http://schemas.openxmlformats.org/spreadsheetml/2006/main">
  <authors>
    <author>MyOECD</author>
  </authors>
  <commentList>
    <comment ref="I21" authorId="0" shapeId="0">
      <text>
        <r>
          <rPr>
            <sz val="9"/>
            <color indexed="8"/>
            <rFont val="ＭＳ Ｐゴシック"/>
            <family val="2"/>
          </rPr>
          <t xml:space="preserve">P: Provisional value </t>
        </r>
      </text>
    </comment>
    <comment ref="I22" authorId="0" shapeId="0">
      <text>
        <r>
          <rPr>
            <sz val="9"/>
            <color indexed="8"/>
            <rFont val="ＭＳ Ｐゴシック"/>
            <family val="2"/>
          </rPr>
          <t xml:space="preserve">P: Provisional value </t>
        </r>
      </text>
    </comment>
    <comment ref="I23" authorId="0" shapeId="0">
      <text>
        <r>
          <rPr>
            <sz val="9"/>
            <color indexed="8"/>
            <rFont val="ＭＳ Ｐゴシック"/>
            <family val="2"/>
          </rPr>
          <t xml:space="preserve">P: Provisional value </t>
        </r>
      </text>
    </comment>
    <comment ref="I28" authorId="0" shapeId="0">
      <text>
        <r>
          <rPr>
            <sz val="9"/>
            <color indexed="8"/>
            <rFont val="ＭＳ Ｐゴシック"/>
            <family val="2"/>
          </rPr>
          <t xml:space="preserve">P: Provisional value </t>
        </r>
      </text>
    </comment>
  </commentList>
</comments>
</file>

<file path=xl/comments2.xml><?xml version="1.0" encoding="utf-8"?>
<comments xmlns="http://schemas.openxmlformats.org/spreadsheetml/2006/main">
  <authors>
    <author>MyOECD</author>
  </authors>
  <commentList>
    <comment ref="E13" authorId="0" shapeId="0">
      <text>
        <r>
          <rPr>
            <sz val="9"/>
            <color indexed="81"/>
            <rFont val="ＭＳ Ｐゴシック"/>
            <family val="3"/>
            <charset val="128"/>
          </rPr>
          <t xml:space="preserve">B: Break </t>
        </r>
      </text>
    </comment>
  </commentList>
</comments>
</file>

<file path=xl/sharedStrings.xml><?xml version="1.0" encoding="utf-8"?>
<sst xmlns="http://schemas.openxmlformats.org/spreadsheetml/2006/main" count="1486" uniqueCount="905">
  <si>
    <t>2008*</t>
    <phoneticPr fontId="2"/>
  </si>
  <si>
    <t>2008*</t>
    <phoneticPr fontId="2"/>
  </si>
  <si>
    <t>宿泊</t>
    <rPh sb="0" eb="2">
      <t>シュクハク</t>
    </rPh>
    <phoneticPr fontId="2"/>
  </si>
  <si>
    <t>航空</t>
    <rPh sb="0" eb="2">
      <t>コウクウ</t>
    </rPh>
    <phoneticPr fontId="2"/>
  </si>
  <si>
    <t>日本</t>
    <rPh sb="0" eb="2">
      <t>ニホン</t>
    </rPh>
    <phoneticPr fontId="2"/>
  </si>
  <si>
    <t>&lt;?xml version="1.0" encoding="utf-16"?&gt;&lt;WebTableParameter xmlns:xsd="http://www.w3.org/2001/XMLSchema" xmlns:xsi="http://www.w3.org/2001/XMLSchema-instance" xmlns="http://stats.oecd.org/OECDStatWS/2004/03/01/"&gt;&lt;DataTable Code="TOURISM_INBOUND" HasMetadata="true"&gt;&lt;Name LocaleIsoCode="en"&gt;Inbound tourism&lt;/Name&gt;&lt;Name LocaleIsoCode="fr"&gt;Tourisme récepteur&lt;/Name&gt;&lt;Dimension Code="COUNTRY" HasMetadata="false" CommonCode="LOCATION" Display="labels"&gt;&lt;Name LocaleIsoCode="en"&gt;Country&lt;/Name&gt;&lt;Name LocaleIsoCode="fr"&gt;Country&lt;/Name&gt;&lt;Member Code="AUS" HasMetadata="true" HasOnlyUnitMetadata="false" HasChild="0"&gt;&lt;Name LocaleIsoCode="en"&gt;Australia&lt;/Name&gt;&lt;Name LocaleIsoCode="fr"&gt;Australie&lt;/Name&gt;&lt;/Member&gt;&lt;Member Code="AUT" HasMetadata="true" HasOnlyUnitMetadata="false" HasChild="0"&gt;&lt;Name LocaleIsoCode="en"&gt;Austria&lt;/Name&gt;&lt;Name LocaleIsoCode="fr"&gt;Autriche&lt;/Name&gt;&lt;/Member&gt;&lt;Member Code="BEL" HasMetadata="true" HasOnlyUnitMetadata="false" HasChild="1"&gt;&lt;Name LocaleIsoCode="en"&gt;Belgium&lt;/Name&gt;&lt;Name LocaleIsoCode="fr"&gt;Belgique&lt;/Name&gt;&lt;ChildMember Code="BEL-BRU" HasMetadata="true" HasOnlyUnitMetadata="false" HasChild="0"&gt;&lt;Name LocaleIsoCode="en"&gt;Region of Brussels-Capital&lt;/Name&gt;&lt;Name LocaleIsoCode="fr"&gt;Région de Bruxelles-Capitale&lt;/Name&gt;&lt;/ChildMember&gt;&lt;ChildMember Code="BEL-VLG" HasMetadata="true" HasOnlyUnitMetadata="false" HasChild="0"&gt;&lt;Name LocaleIsoCode="en"&gt;Flanders&lt;/Name&gt;&lt;Name LocaleIsoCode="fr"&gt;Flandres&lt;/Name&gt;&lt;/ChildMember&gt;&lt;ChildMember Code="BEL-WAL" HasMetadata="true" HasOnlyUnitMetadata="false" HasChild="0"&gt;&lt;Name LocaleIsoCode="en"&gt;Wallonia&lt;/Name&gt;&lt;Name LocaleIsoCode="fr"&gt;Wallonie&lt;/Name&gt;&lt;/ChildMember&gt;&lt;/Member&gt;&lt;Member Code="CAN" HasMetadata="true" HasOnlyUnitMetadata="false" HasChild="0"&gt;&lt;Name LocaleIsoCode="en"&gt;Canada&lt;/Name&gt;&lt;Name LocaleIsoCode="fr"&gt;Canada&lt;/Name&gt;&lt;/Member&gt;&lt;Member Code="CHL" HasMetadata="true" HasOnlyUnitMetadata="false" HasChild="0"&gt;&lt;Name LocaleIsoCode="en"&gt;Chile&lt;/Name&gt;&lt;Name LocaleIsoCode="fr"&gt;Chili&lt;/Name&gt;&lt;/Member&gt;&lt;Member Code="CZE" HasMetadata="true" HasOnlyUnitMetadata="false" HasChild="0"&gt;&lt;Name LocaleIsoCode="en"&gt;Czech Republic&lt;/Name&gt;&lt;Name LocaleIsoCode="fr"&gt;République tchèque&lt;/Name&gt;&lt;/Member&gt;&lt;Member Code="DNK" HasMetadata="true" HasOnlyUnitMetadata="false" HasChild="0"&gt;&lt;Name LocaleIsoCode="en"&gt;Denmark&lt;/Name&gt;&lt;Name LocaleIsoCode="fr"&gt;Danemark&lt;/Name&gt;&lt;/Member&gt;&lt;Member Code="EST" HasMetadata="true" HasOnlyUnitMetadata="false" HasChild="0"&gt;&lt;Name LocaleIsoCode="en"&gt;Estonia&lt;/Name&gt;&lt;Name LocaleIsoCode="fr"&gt;Estonie&lt;/Name&gt;&lt;/Member&gt;&lt;Member Code="FIN" HasMetadata="true" HasOnlyUnitMetadata="false" HasChild="0"&gt;&lt;Name LocaleIsoCode="en"&gt;Finland&lt;/Name&gt;&lt;Name LocaleIsoCode="fr"&gt;Finlande&lt;/Name&gt;&lt;/Member&gt;&lt;Member Code="FRA" HasMetadata="true" HasOnlyUnitMetadata="false" HasChild="0"&gt;&lt;Name LocaleIsoCode="en"&gt;France&lt;/Name&gt;&lt;Name LocaleIsoCode="fr"&gt;France&lt;/Name&gt;&lt;/Member&gt;&lt;Member Code="DEU" HasMetadata="true" HasOnlyUnitMetadata="false" HasChild="0"&gt;&lt;Name LocaleIsoCode="en"&gt;Germany&lt;/Name&gt;&lt;Name LocaleIsoCode="fr"&gt;Allemagne&lt;/Name&gt;&lt;/Member&gt;&lt;Member Code="GRC" HasMetadata="true" HasOnlyUnitMetadata="false" HasChild="0"&gt;&lt;Name LocaleIsoCode="en"&gt;Greece&lt;/Name&gt;&lt;Name LocaleIsoCode="fr"&gt;Grèce&lt;/Name&gt;&lt;/Member&gt;&lt;Member Code="HUN" HasMetadata="true" HasOnlyUnitMetadata="false" HasChild="0"&gt;&lt;Name LocaleIsoCode="en"&gt;Hungary&lt;/Name&gt;&lt;Name LocaleIsoCode="fr"&gt;Hongrie&lt;/Name&gt;&lt;/Member&gt;&lt;Member Code="ISL" HasMetadata="true" HasOnlyUnitMetadata="false" HasChild="0"&gt;&lt;Name LocaleIsoCode="en"&gt;Iceland&lt;/Name&gt;&lt;Name LocaleIsoCode="fr"&gt;Islande&lt;/Name&gt;&lt;/Member&gt;&lt;Member Code="IRL" HasMetadata="true" HasOnlyUnitMetadata="false" HasChild="0"&gt;&lt;Name LocaleIsoCode="en"&gt;Ireland&lt;/Name&gt;&lt;Name LocaleIsoCode="fr"&gt;Irlande&lt;/Name&gt;&lt;/Member&gt;&lt;Member Code="ISR" HasMetadata="true" HasOnlyUnitMetadata="false" HasChild="0"&gt;&lt;Name LocaleIsoCode="en"&gt;Israel&lt;/Name&gt;&lt;Name LocaleIsoCode="fr"&gt;Israël&lt;/Name&gt;&lt;/Member&gt;&lt;Member Code="ITA" HasMetadata="true" HasOnlyUnitMetadata="false" HasChild="0"&gt;&lt;Name LocaleIsoCode="en"&gt;Italy&lt;/Name&gt;&lt;Name LocaleIsoCode="fr"&gt;Italie&lt;/Name&gt;&lt;/Member&gt;&lt;Member Code="JPN" HasMetadata="true" HasOnlyUnitMetadata="false" HasChild="0"&gt;&lt;Name LocaleIsoCode="en"&gt;Japan&lt;/Name&gt;&lt;Name LocaleIsoCode="fr"&gt;Japon&lt;/Name&gt;&lt;/Member&gt;&lt;Member Code="KOR" HasMetadata="true" HasOnlyUnitMetadata="false" HasChild="0"&gt;&lt;Name LocaleIsoCode="en"&gt;Korea&lt;/Name&gt;&lt;Name LocaleIsoCode="fr"&gt;Corée&lt;/Name&gt;&lt;/Member&gt;&lt;Member Code="LVA" HasMetadata="true" HasOnlyUnitMetadata="false" HasChild="0"&gt;&lt;Name LocaleIsoCode="en"&gt;Latvia&lt;/Name&gt;&lt;Name LocaleIsoCode="fr"&gt;Lettonie&lt;/Name&gt;&lt;/Member&gt;&lt;Member Code="LUX" HasMetadata="true" HasOnlyUnitMetadata="false" HasChild="0"&gt;&lt;Name LocaleIsoCode="en"&gt;Luxembourg&lt;/Name&gt;&lt;Name LocaleIsoCode="fr"&gt;Luxembourg&lt;/Name&gt;&lt;/Member&gt;&lt;Member Code="MEX" HasMetadata="true" HasOnlyUnitMetadata="false" HasChild="0"&gt;&lt;Name LocaleIsoCode="en"&gt;Mexico&lt;/Name&gt;&lt;Name LocaleIsoCode="fr"&gt;Mexique&lt;/Name&gt;&lt;/Member&gt;&lt;Member Code="NLD" HasMetadata="true" HasOnlyUnitMetadata="false" HasChild="0"&gt;&lt;Name LocaleIsoCode="en"&gt;Netherlands&lt;/Name&gt;&lt;Name LocaleIsoCode="fr"&gt;Pays-Bas&lt;/Name&gt;&lt;/Member&gt;&lt;Member Code="NZL" HasMetadata="true" HasOnlyUnitMetadata="false" HasChild="0"&gt;&lt;Name LocaleIsoCode="en"&gt;New Zealand&lt;/Name&gt;&lt;Name LocaleIsoCode="fr"&gt;Nouvelle-Zélande&lt;/Name&gt;&lt;/Member&gt;&lt;Member Code="NOR" HasMetadata="true" HasOnlyUnitMetadata="false" HasChild="0"&gt;&lt;Name LocaleIsoCode="en"&gt;Norway&lt;/Name&gt;&lt;Name LocaleIsoCode="fr"&gt;Norvège&lt;/Name&gt;&lt;/Member&gt;&lt;Member Code="POL" HasMetadata="true" HasOnlyUnitMetadata="false" HasChild="0" IsDisplayed="true"&gt;&lt;Name LocaleIsoCode="en"&gt;Poland&lt;/Name&gt;&lt;Name LocaleIsoCode="fr"&gt;Pologne&lt;/Name&gt;&lt;/Member&gt;&lt;Member Code="PRT" HasMetadata="true" HasOnlyUnitMetadata="false" HasChild="0"&gt;&lt;Name LocaleIsoCode="en"&gt;Portugal&lt;/Name&gt;&lt;Name LocaleIsoCode="fr"&gt;Portugal&lt;/Name&gt;&lt;/Member&gt;&lt;Member Code="SVK" HasMetadata="true" HasOnlyUnitMetadata="false" HasChild="0"&gt;&lt;Name LocaleIsoCode="en"&gt;Slovak Republic&lt;/Name&gt;&lt;Name LocaleIsoCode="fr"&gt;République slovaque&lt;/Name&gt;&lt;/Member&gt;&lt;Member Code="SVN" HasMetadata="true" HasOnlyUnitMetadata="false" HasChild="0"&gt;&lt;Name LocaleIsoCode="en"&gt;Slovenia&lt;/Name&gt;&lt;Name LocaleIsoCode="fr"&gt;Slovénie&lt;/Name&gt;&lt;/Member&gt;&lt;Member Code="ESP" HasMetadata="true" HasOnlyUnitMetadata="false" HasChild="0"&gt;&lt;Name LocaleIsoCode="en"&gt;Spain&lt;/Name&gt;&lt;Name LocaleIsoCode="fr"&gt;Espagne&lt;/Name&gt;&lt;/Member&gt;&lt;Member Code="SWE" HasMetadata="true" HasOnlyUnitMetadata="false" HasChild="0"&gt;&lt;Name LocaleIsoCode="en"&gt;Sweden&lt;/Name&gt;&lt;Name LocaleIsoCode="fr"&gt;Suède&lt;/Name&gt;&lt;/Member&gt;&lt;Member Code="CHE" HasMetadata="true" HasOnlyUnitMetadata="false" HasChild="0"&gt;&lt;Name LocaleIsoCode="en"&gt;Switzerland&lt;/Name&gt;&lt;Name LocaleIsoCode="fr"&gt;Suisse&lt;/Name&gt;&lt;/Member&gt;&lt;Member Code="TUR" HasMetadata="true" HasOnlyUnitMetadata="false" HasChild="0"&gt;&lt;Name LocaleIsoCode="en"&gt;Turkey&lt;/Name&gt;&lt;Name LocaleIsoCode="fr"&gt;Turquie&lt;/Name&gt;&lt;/Member&gt;&lt;Member Code="GBR" HasMetadata="true" HasOnlyUnitMetadata="false" HasChild="0"&gt;&lt;Name LocaleIsoCode="en"&gt;United Kingdom&lt;/Name&gt;&lt;Name LocaleIsoCode="fr"&gt;Royaume-Uni&lt;/Name&gt;&lt;/Member&gt;&lt;Member Code="USA" HasMetadata="true" HasOnlyUnitMetadata="false" HasChild="0"&gt;&lt;Name LocaleIsoCode="en"&gt;United States&lt;/Name&gt;&lt;Name LocaleIsoCode="fr"&gt;États-Unis&lt;/Name&gt;&lt;/Member&gt;&lt;Member Code="NMEC" HasMetadata="false" HasOnlyUnitMetadata="false" HasChild="1"&gt;&lt;Name LocaleIsoCode="en"&gt;Non-OECD Economies&lt;/Name&gt;&lt;Name LocaleIsoCode="fr"&gt;Économies non-OCDE&lt;/Name&gt;&lt;ChildMember Code="ARG" HasMetadata="true" HasOnlyUnitMetadata="false" HasChild="0"&gt;&lt;Name LocaleIsoCode="en"&gt;Argentina&lt;/Name&gt;&lt;Name LocaleIsoCode="fr"&gt;Argentine&lt;/Name&gt;&lt;/ChildMember&gt;&lt;ChildMember Code="BRA" HasMetadata="true" HasOnlyUnitMetadata="false" HasChild="0"&gt;&lt;Name LocaleIsoCode="en"&gt;Brazil&lt;/Name&gt;&lt;Name LocaleIsoCode="fr"&gt;Brésil&lt;/Name&gt;&lt;/ChildMember&gt;&lt;ChildMember Code="BGR" HasMetadata="true" HasOnlyUnitMetadata="false" HasChild="0"&gt;&lt;Name LocaleIsoCode="en"&gt;Bulgaria&lt;/Name&gt;&lt;Name LocaleIsoCode="fr"&gt;Bulgarie&lt;/Name&gt;&lt;/ChildMember&gt;&lt;ChildMember Code="CHN" HasMetadata="true" HasOnlyUnitMetadata="false" HasChild="0"&gt;&lt;Name LocaleIsoCode="en"&gt;China (People's Republic of)&lt;/Name&gt;&lt;Name LocaleIsoCode="fr"&gt;Chine (République populaire de)&lt;/Name&gt;&lt;/ChildMember&gt;&lt;ChildMember Code="COL" HasMetadata="true" HasOnlyUnitMetadata="false" HasChild="0"&gt;&lt;Name LocaleIsoCode="en"&gt;Colombia&lt;/Name&gt;&lt;Name LocaleIsoCode="fr"&gt;Colombie&lt;/Name&gt;&lt;/ChildMember&gt;&lt;ChildMember Code="CRI" HasMetadata="true" HasOnlyUnitMetadata="false" HasChild="0"&gt;&lt;Name LocaleIsoCode="en"&gt;Costa Rica&lt;/Name&gt;&lt;Name LocaleIsoCode="fr"&gt;Costa Rica&lt;/Name&gt;&lt;/ChildMember&gt;&lt;ChildMember Code="HRV" HasMetadata="true" HasOnlyUnitMetadata="true" HasChild="0"&gt;&lt;Name LocaleIsoCode="en"&gt;Croatia&lt;/Name&gt;&lt;Name LocaleIsoCode="fr"&gt;Croatie&lt;/Name&gt;&lt;/ChildMember&gt;&lt;ChildMember Code="EGY" HasMetadata="true" HasOnlyUnitMetadata="false" HasChild="0"&gt;&lt;Name LocaleIsoCode="en"&gt;Egypt&lt;/Name&gt;&lt;Name LocaleIsoCode="fr"&gt;Égypte&lt;/Name&gt;&lt;/ChildMember&gt;&lt;ChildMember Code="MKD" HasMetadata="true" HasOnlyUnitMetadata="true" HasChild="0"&gt;&lt;Name LocaleIsoCode="en"&gt;Former Yugoslav Republic of Macedonia&lt;/Name&gt;&lt;Name LocaleIsoCode="fr"&gt;Ex-République yougoslave de Macédoine&lt;/Name&gt;&lt;/ChildMember&gt;&lt;ChildMember Code="IND" HasMetadata="true" HasOnlyUnitMetadata="false" HasChild="0"&gt;&lt;Name LocaleIsoCode="en"&gt;India&lt;/Name&gt;&lt;Name LocaleIsoCode="fr"&gt;Inde&lt;/Name&gt;&lt;/ChildMember&gt;&lt;ChildMember Code="IDN" HasMetadata="true" HasOnlyUnitMetadata="false" HasChild="0"&gt;&lt;Name LocaleIsoCode="en"&gt;Indonesia&lt;/Name&gt;&lt;Name LocaleIsoCode="fr"&gt;Indonésie&lt;/Name&gt;&lt;/ChildMember&gt;&lt;ChildMember Code="LTU" HasMetadata="true" HasOnlyUnitMetadata="true" HasChild="0"&gt;&lt;Name LocaleIsoCode="en"&gt;Lithuania&lt;/Name&gt;&lt;Name LocaleIsoCode="fr"&gt;Lituanie&lt;/Name&gt;&lt;/ChildMember&gt;&lt;ChildMember Code="MLT" HasMetadata="true" HasOnlyUnitMetadata="false" HasChild="0"&gt;&lt;Name LocaleIsoCode="en"&gt;Malta&lt;/Name&gt;&lt;Name LocaleIsoCode="fr"&gt;Malte&lt;/Name&gt;&lt;/ChildMember&gt;&lt;ChildMember Code="MAR" HasMetadata="true" HasOnlyUnitMetadata="false" HasChild="0"&gt;&lt;Name LocaleIsoCode="en"&gt;Morocco&lt;/Name&gt;&lt;Name LocaleIsoCode="fr"&gt;Maroc&lt;/Name&gt;&lt;/ChildMember&gt;&lt;ChildMember Code="PHL" HasMetadata="true" HasOnlyUnitMetadata="false" HasChild="0"&gt;&lt;Name LocaleIsoCode="en"&gt;Philippines&lt;/Name&gt;&lt;Name LocaleIsoCode="fr"&gt;Philippines&lt;/Name&gt;&lt;/ChildMember&gt;&lt;ChildMember Code="ROU" HasMetadata="true" HasOnlyUnitMetadata="false" HasChild="0"&gt;&lt;Name LocaleIsoCode="en"&gt;Romania&lt;/Name&gt;&lt;Name LocaleIsoCode="fr"&gt;Roumanie&lt;/Name&gt;&lt;/ChildMember&gt;&lt;ChildMember Code="RUS" HasMetadata="true" HasOnlyUnitMetadata="false" HasChild="0"&gt;&lt;Name LocaleIsoCode="en"&gt;Russia&lt;/Name&gt;&lt;Name LocaleIsoCode="fr"&gt;Russie&lt;/Name&gt;&lt;/ChildMember&gt;&lt;ChildMember Code="ZAF" HasMetadata="true" HasOnlyUnitMetadata="false" HasChild="0"&gt;&lt;Name LocaleIsoCode="en"&gt;South Africa&lt;/Name&gt;&lt;Name LocaleIsoCode="fr"&gt;Afrique du Sud&lt;/Name&gt;&lt;/ChildMember&gt;&lt;/Member&gt;&lt;/Dimension&gt;&lt;Dimension Code="VARIABLE" HasMetadata="false" Display="labels"&gt;&lt;Name LocaleIsoCode="en"&gt;Variable&lt;/Name&gt;&lt;Name LocaleIsoCode="fr"&gt;Variable&lt;/Name&gt;&lt;Member Code="INB_ARRIVALS_TOTAL" HasMetadata="false" HasOnlyUnitMetadata="false" HasChild="1"&gt;&lt;Name LocaleIsoCode="en"&gt;Total international arrivals&lt;/Name&gt;&lt;Name LocaleIsoCode="fr"&gt;Total des arrivées internationales&lt;/Name&gt;&lt;ChildMember Code="INB_ARRIVALS_OVERNIGHT" HasMetadata="false" HasOnlyUnitMetadata="false" HasChild="0"&gt;&lt;Name LocaleIsoCode="en"&gt;Overnight visitors (tourists)&lt;/Name&gt;&lt;Name LocaleIsoCode="fr"&gt;Visiteurs qui passent la nuit (touristes)&lt;/Name&gt;&lt;/ChildMember&gt;&lt;ChildMember Code="INB_ARRIVALS_SAME_DAY" HasMetadata="false" HasOnlyUnitMetadata="false" HasChild="0"&gt;&lt;Name LocaleIsoCode="en"&gt;Same-day visitors (excursionists)&lt;/Name&gt;&lt;Name LocaleIsoCode="fr"&gt;Visiteurs de la journée (excursionnistes)&lt;/Name&gt;&lt;/ChildMember&gt;&lt;/Member&gt;&lt;Member Code="INB_TOP_MARKETS" HasMetadata="false" HasOnlyUnitMetadata="false" HasChild="1"&gt;&lt;Name LocaleIsoCode="en"&gt;Top markets&lt;/Name&gt;&lt;Name LocaleIsoCode="fr"&gt;Principaux marchés&lt;/Name&gt;&lt;ChildMember Code="ALB" HasMetadata="false" HasOnlyUnitMetadata="false" HasChild="0"&gt;&lt;Name LocaleIsoCode="en"&gt;Albania&lt;/Name&gt;&lt;Name LocaleIsoCode="fr"&gt;Albanie&lt;/Name&gt;&lt;/ChildMember&gt;&lt;ChildMember Code="ARG" HasMetadata="false" HasOnlyUnitMetadata="false" HasChild="0"&gt;&lt;Name LocaleIsoCode="en"&gt;Argentina&lt;/Name&gt;&lt;Name LocaleIsoCode="fr"&gt;Argentine&lt;/Name&gt;&lt;/ChildMember&gt;&lt;ChildMember Code="AUS" HasMetadata="false" HasOnlyUnitMetadata="false" HasChild="0"&gt;&lt;Name LocaleIsoCode="en"&gt;Australia&lt;/Name&gt;&lt;Name LocaleIsoCode="fr"&gt;Australie&lt;/Name&gt;&lt;/ChildMember&gt;&lt;ChildMember Code="AUT" HasMetadata="false" HasOnlyUnitMetadata="false" HasChild="0"&gt;&lt;Name LocaleIsoCode="en"&gt;Austria&lt;/Name&gt;&lt;Name LocaleIsoCode="fr"&gt;Autriche&lt;/Name&gt;&lt;/ChildMember&gt;&lt;ChildMember Code="BEL" HasMetadata="false" HasOnlyUnitMetadata="false" HasChild="0"&gt;&lt;Name LocaleIsoCode="en"&gt;Belgium&lt;/Name&gt;&lt;Name LocaleIsoCode="fr"&gt;Belgique&lt;/Name&gt;&lt;/ChildMember&gt;&lt;ChildMember Code="BGD" HasMetadata="false" HasOnlyUnitMetadata="false" HasChild="0"&gt;&lt;Name LocaleIsoCode="en"&gt;Bangladesh&lt;/Name&gt;&lt;Name LocaleIsoCode="fr"&gt;Bangladesh&lt;/Name&gt;&lt;/ChildMember&gt;&lt;ChildMember Code="LKA" HasMetadata="false" HasOnlyUnitMetadata="false" HasChild="0"&gt;&lt;Name LocaleIsoCode="en"&gt;Sri Lanka&lt;/Name&gt;&lt;Name LocaleIsoCode="fr"&gt;Sri Lanka&lt;/Name&gt;&lt;/ChildMember&gt;&lt;ChildMember Code="BGR" HasMetadata="false" HasOnlyUnitMetadata="false" HasChild="0"&gt;&lt;Name LocaleIsoCode="en"&gt;Bulgaria&lt;/Name&gt;&lt;Name LocaleIsoCode="fr"&gt;Bulgarie&lt;/Name&gt;&lt;/ChildMember&gt;&lt;ChildMember Code="BLR" HasMetadata="false" HasOnlyUnitMetadata="false" HasChild="0"&gt;&lt;Name LocaleIsoCode="en"&gt;Belarus&lt;/Name&gt;&lt;Name LocaleIsoCode="fr"&gt;Biélorussie&lt;/Name&gt;&lt;/ChildMember&gt;&lt;ChildMember Code="BOL" HasMetadata="false" HasOnlyUnitMetadata="false" HasChild="0"&gt;&lt;Name LocaleIsoCode="en"&gt;Bolivia&lt;/Name&gt;&lt;Name LocaleIsoCode="fr"&gt;Bolivie&lt;/Name&gt;&lt;/ChildMember&gt;&lt;ChildMember Code="BRA" HasMetadata="false" HasOnlyUnitMetadata="false" HasChild="0"&gt;&lt;Name LocaleIsoCode="en"&gt;Brazil&lt;/Name&gt;&lt;Name LocaleIsoCode="fr"&gt;Brésil&lt;/Name&gt;&lt;/ChildMember&gt;&lt;ChildMember Code="CAN" HasMetadata="false" HasOnlyUnitMetadata="false" HasChild="0"&gt;&lt;Name LocaleIsoCode="en"&gt;Canada&lt;/Name&gt;&lt;Name LocaleIsoCode="fr"&gt;Canada&lt;/Name&gt;&lt;/ChildMember&gt;&lt;ChildMember Code="CHE" HasMetadata="false" HasOnlyUnitMetadata="false" HasChild="0"&gt;&lt;Name LocaleIsoCode="en"&gt;Switzerland&lt;/Name&gt;&lt;Name LocaleIsoCode="fr"&gt;Suisse&lt;/Name&gt;&lt;/ChildMember&gt;&lt;ChildMember Code="CHE_LIE" HasMetadata="false" HasOnlyUnitMetadata="false" HasChild="0"&gt;&lt;Name LocaleIsoCode="en"&gt;Switzerland and Liechtenstein&lt;/Name&gt;&lt;Name LocaleIsoCode="fr"&gt;Liechtenstein-Suisse &lt;/Name&gt;&lt;/ChildMember&gt;&lt;ChildMember Code="CHL" HasMetadata="false" HasOnlyUnitMetadata="false" HasChild="0"&gt;&lt;Name LocaleIsoCode="en"&gt;Chile&lt;/Name&gt;&lt;Name LocaleIsoCode="fr"&gt;Chili&lt;/Name&gt;&lt;/ChildMember&gt;&lt;ChildMember Code="CHN" HasMetadata="false" HasOnlyUnitMetadata="false" HasChild="0"&gt;&lt;Name LocaleIsoCode="en"&gt;China&lt;/Name&gt;&lt;Name LocaleIsoCode="fr"&gt;Chine&lt;/Name&gt;&lt;/ChildMember&gt;&lt;ChildMember Code="CZE" HasMetadata="false" HasOnlyUnitMetadata="false" HasChild="0"&gt;&lt;Name LocaleIsoCode="en"&gt;Czech Republic&lt;/Name&gt;&lt;Name LocaleIsoCode="fr"&gt;Répiblique tchèque&lt;/Name&gt;&lt;/ChildMember&gt;&lt;ChildMember Code="DEU" HasMetadata="false" HasOnlyUnitMetadata="false" HasChild="0"&gt;&lt;Name LocaleIsoCode="en"&gt;Germany&lt;/Name&gt;&lt;Name LocaleIsoCode="fr"&gt;Allemagne&lt;/Name&gt;&lt;/ChildMember&gt;&lt;ChildMember Code="ESP" HasMetadata="false" HasOnlyUnitMetadata="false" HasChild="0"&gt;&lt;Name LocaleIsoCode="en"&gt;Spain&lt;/Name&gt;&lt;Name LocaleIsoCode="fr"&gt;Espagne&lt;/Name&gt;&lt;/ChildMember&gt;&lt;ChildMember Code="EST" HasMetadata="false" HasOnlyUnitMetadata="false" HasChild="0"&gt;&lt;Name LocaleIsoCode="en"&gt;Estonia&lt;/Name&gt;&lt;Name LocaleIsoCode="fr"&gt;Estonie&lt;/Name&gt;&lt;/ChildMember&gt;&lt;ChildMember Code="EUROPE" HasMetadata="false" HasOnlyUnitMetadata="false" HasChild="0"&gt;&lt;Name LocaleIsoCode="en"&gt;Europe&lt;/Name&gt;&lt;Name LocaleIsoCode="fr"&gt;Europe&lt;/Name&gt;&lt;/ChildMember&gt;&lt;ChildMember Code="FIN" HasMetadata="false" HasOnlyUnitMetadata="false" HasChild="0"&gt;&lt;Name LocaleIsoCode="en"&gt;Finland&lt;/Name&gt;&lt;Name LocaleIsoCode="fr"&gt;Finlande&lt;/Name&gt;&lt;/ChildMember&gt;&lt;ChildMember Code="FRA" HasMetadata="false" HasOnlyUnitMetadata="false" HasChild="0"&gt;&lt;Name LocaleIsoCode="en"&gt;France&lt;/Name&gt;&lt;Name LocaleIsoCode="fr"&gt;France&lt;/Name&gt;&lt;/ChildMember&gt;&lt;ChildMember Code="GB" HasMetadata="false" HasOnlyUnitMetadata="false" HasChild="0"&gt;&lt;Name LocaleIsoCode="en"&gt;Great Britain&lt;/Name&gt;&lt;Name LocaleIsoCode="fr"&gt;Grande-Bretagne&lt;/Name&gt;&lt;/ChildMember&gt;&lt;ChildMember Code="GBR" HasMetadata="false" HasOnlyUnitMetadata="false" HasChild="0"&gt;&lt;Name LocaleIsoCode="en"&gt;United Kingdom&lt;/Name&gt;&lt;Name LocaleIsoCode="fr"&gt;Royaume-Uni&lt;/Name&gt;&lt;/ChildMember&gt;&lt;ChildMember Code="GRC" HasMetadata="false" HasOnlyUnitMetadata="false" HasChild="0"&gt;&lt;Name LocaleIsoCode="en"&gt;Greece&lt;/Name&gt;&lt;Name LocaleIsoCode="fr"&gt;Grèce&lt;/Name&gt;&lt;/ChildMember&gt;&lt;ChildMember Code="HKG" HasMetadata="false" HasOnlyUnitMetadata="false" HasChild="0"&gt;&lt;Name LocaleIsoCode="en"&gt;Hong Kong, China&lt;/Name&gt;&lt;Name LocaleIsoCode="fr"&gt;Hong Kong, Chine&lt;/Name&gt;&lt;/ChildMember&gt;&lt;ChildMember Code="HRV" HasMetadata="false" HasOnlyUnitMetadata="false" HasChild="0"&gt;&lt;Name LocaleIsoCode="en"&gt;Croatia&lt;/Name&gt;&lt;Name LocaleIsoCode="fr"&gt;Croatie&lt;/Name&gt;&lt;/ChildMember&gt;&lt;ChildMember Code="HUN" HasMetadata="false" HasOnlyUnitMetadata="false" HasChild="0"&gt;&lt;Name LocaleIsoCode="en"&gt;Hungary&lt;/Name&gt;&lt;Name LocaleIsoCode="fr"&gt;Hongrie&lt;/Name&gt;&lt;/ChildMember&gt;&lt;ChildMember Code="IRL" HasMetadata="false" HasOnlyUnitMetadata="false" HasChild="0"&gt;&lt;Name LocaleIsoCode="en"&gt;Ireland&lt;/Name&gt;&lt;Name LocaleIsoCode="fr"&gt;Irlande&lt;/Name&gt;&lt;/ChildMember&gt;&lt;ChildMember Code="ITA" HasMetadata="false" HasOnlyUnitMetadata="false" HasChild="0"&gt;&lt;Name LocaleIsoCode="en"&gt;Italy&lt;/Name&gt;&lt;Name LocaleIsoCode="fr"&gt;Italie&lt;/Name&gt;&lt;/ChildMember&gt;&lt;ChildMember Code="JPN" HasMetadata="false" HasOnlyUnitMetadata="false" HasChild="0"&gt;&lt;Name LocaleIsoCode="en"&gt;Japan&lt;/Name&gt;&lt;Name LocaleIsoCode="fr"&gt;Japon&lt;/Name&gt;&lt;/ChildMember&gt;&lt;ChildMember Code="KOR" HasMetadata="false" HasOnlyUnitMetadata="false" HasChild="0"&gt;&lt;Name LocaleIsoCode="en"&gt;Korea&lt;/Name&gt;&lt;Name LocaleIsoCode="fr"&gt;Corée&lt;/Name&gt;&lt;/ChildMember&gt;&lt;ChildMember Code="LSO" HasMetadata="false" HasOnlyUnitMetadata="false" HasChild="0"&gt;&lt;Name LocaleIsoCode="en"&gt;Lesotho&lt;/Name&gt;&lt;Name LocaleIsoCode="fr"&gt;Lesotho&lt;/Name&gt;&lt;/ChildMember&gt;&lt;ChildMember Code="LTU" HasMetadata="false" HasOnlyUnitMetadata="false" HasChild="0"&gt;&lt;Name LocaleIsoCode="en"&gt;Lithuania&lt;/Name&gt;&lt;Name LocaleIsoCode="fr"&gt;Lithuanie&lt;/Name&gt;&lt;/ChildMember&gt;&lt;ChildMember Code="LVA" HasMetadata="false" HasOnlyUnitMetadata="false" HasChild="0"&gt;&lt;Name LocaleIsoCode="en"&gt;Latvia&lt;/Name&gt;&lt;Name LocaleIsoCode="fr"&gt;Lettonie&lt;/Name&gt;&lt;/ChildMember&gt;&lt;ChildMember Code="MEX" HasMetadata="false" HasOnlyUnitMetadata="false" HasChild="0"&gt;&lt;Name LocaleIsoCode="en"&gt;Mexico&lt;/Name&gt;&lt;Name LocaleIsoCode="fr"&gt;Mexique&lt;/Name&gt;&lt;/ChildMember&gt;&lt;ChildMember Code="MKD" HasMetadata="false" HasOnlyUnitMetadata="false" HasChild="0"&gt;&lt;Name LocaleIsoCode="en"&gt;Former Yugoslav Republic of Macedonia&lt;/Name&gt;&lt;Name LocaleIsoCode="fr"&gt;Ex-République yougoslave&lt;/Name&gt;&lt;/ChildMember&gt;&lt;ChildMember Code="MOZ" HasMetadata="false" HasOnlyUnitMetadata="false" HasChild="0"&gt;&lt;Name LocaleIsoCode="en"&gt;Mozambique&lt;/Name&gt;&lt;Name LocaleIsoCode="fr"&gt;Mozambique&lt;/Name&gt;&lt;/ChildMember&gt;&lt;ChildMember Code="NLD" HasMetadata="false" HasOnlyUnitMetadata="false" HasChild="0"&gt;&lt;Name LocaleIsoCode="en"&gt;Netherlands&lt;/Name&gt;&lt;Name LocaleIsoCode="fr"&gt;Pays-Bas&lt;/Name&gt;&lt;/ChildMember&gt;&lt;ChildMember Code="NOR" HasMetadata="false" HasOnlyUnitMetadata="false" HasChild="0"&gt;&lt;Name LocaleIsoCode="en"&gt;Norway&lt;/Name&gt;&lt;Name LocaleIsoCode="fr"&gt;Norvège&lt;/Name&gt;&lt;/ChildMember&gt;&lt;ChildMember Code="NORD" HasMetadata="false" HasOnlyUnitMetadata="false" HasChild="0"&gt;&lt;Name LocaleIsoCode="en"&gt;Nordic countries&lt;/Name&gt;&lt;Name LocaleIsoCode="fr"&gt;Pays nordiques&lt;/Name&gt;&lt;/ChildMember&gt;&lt;ChildMember Code="NZL" HasMetadata="false" HasOnlyUnitMetadata="false" HasChild="0"&gt;&lt;Name LocaleIsoCode="en"&gt;New Zealand&lt;/Name&gt;&lt;Name LocaleIsoCode="fr"&gt;Nouvelle-Zélande&lt;/Name&gt;&lt;/ChildMember&gt;&lt;ChildMember Code="OTH_EUR" HasMetadata="false" HasOnlyUnitMetadata="false" HasChild="0"&gt;&lt;Name LocaleIsoCode="en"&gt;Other Europe&lt;/Name&gt;&lt;Name LocaleIsoCode="fr"&gt;Autre Europe&lt;/Name&gt;&lt;/ChildMember&gt;&lt;ChildMember Code="PER" HasMetadata="false" HasOnlyUnitMetadata="false" HasChild="0"&gt;&lt;Name LocaleIsoCode="en"&gt;Peru&lt;/Name&gt;&lt;Name LocaleIsoCode="fr"&gt;Pérou&lt;/Name&gt;&lt;/ChildMember&gt;&lt;ChildMember Code="POL" HasMetadata="false" HasOnlyUnitMetadata="false" HasChild="0"&gt;&lt;Name LocaleIsoCode="en"&gt;Poland&lt;/Name&gt;&lt;Name LocaleIsoCode="fr"&gt;Pologne&lt;/Name&gt;&lt;/ChildMember&gt;&lt;ChildMember Code="PRY" HasMetadata="false" HasOnlyUnitMetadata="false" HasChild="0"&gt;&lt;Name LocaleIsoCode="en"&gt;Paraguay&lt;/Name&gt;&lt;Name LocaleIsoCode="fr"&gt;Paraguay&lt;/Name&gt;&lt;/ChildMember&gt;&lt;ChildMember Code="ROU" HasMetadata="false" HasOnlyUnitMetadata="false" HasChild="0"&gt;&lt;Name LocaleIsoCode="en"&gt;Romania&lt;/Name&gt;&lt;Name LocaleIsoCode="fr"&gt;Roumanie&lt;/Name&gt;&lt;/ChildMember&gt;&lt;ChildMember Code="RUS" HasMetadata="false" HasOnlyUnitMetadata="false" HasChild="0"&gt;&lt;Name LocaleIsoCode="en"&gt;Russian Federation&lt;/Name&gt;&lt;Name LocaleIsoCode="fr"&gt;Fédération de Russie&lt;/Name&gt;&lt;/ChildMember&gt;&lt;ChildMember Code="SRB" HasMetadata="false" HasOnlyUnitMetadata="false" HasChild="0"&gt;&lt;Name LocaleIsoCode="en"&gt;Serbia&lt;/Name&gt;&lt;Name LocaleIsoCode="fr"&gt;Serbie&lt;/Name&gt;&lt;/ChildMember&gt;&lt;ChildMember Code="SVK" HasMetadata="false" HasOnlyUnitMetadata="false" HasChild="0"&gt;&lt;Name LocaleIsoCode="en"&gt;Slovak Republic&lt;/Name&gt;&lt;Name LocaleIsoCode="fr"&gt;République slovaque&lt;/Name&gt;&lt;/ChildMember&gt;&lt;ChildMember Code="SVN" HasMetadata="false" HasOnlyUnitMetadata="false" HasChild="0"&gt;&lt;Name LocaleIsoCode="en"&gt;Slovenia&lt;/Name&gt;&lt;Name LocaleIsoCode="fr"&gt;Slovénie&lt;/Name&gt;&lt;/ChildMember&gt;&lt;ChildMember Code="SWE" HasMetadata="false" HasOnlyUnitMetadata="false" HasChild="0"&gt;&lt;Name LocaleIsoCode="en"&gt;Sweden&lt;/Name&gt;&lt;Name LocaleIsoCode="fr"&gt;Suède&lt;/Name&gt;&lt;/ChildMember&gt;&lt;ChildMember Code="SWZ" HasMetadata="false" HasOnlyUnitMetadata="false" HasChild="0"&gt;&lt;Name LocaleIsoCode="en"&gt;Swaziland&lt;/Name&gt;&lt;Name LocaleIsoCode="fr"&gt;Swaziland&lt;/Name&gt;&lt;/ChildMember&gt;&lt;ChildMember Code="TUR" HasMetadata="false" HasOnlyUnitMetadata="false" HasChild="0"&gt;&lt;Name LocaleIsoCode="en"&gt;Turkey&lt;/Name&gt;&lt;Name LocaleIsoCode="fr"&gt;Turquie&lt;/Name&gt;&lt;/ChildMember&gt;&lt;ChildMember Code="TWN" HasMetadata="false" HasOnlyUnitMetadata="false" HasChild="0"&gt;&lt;Name LocaleIsoCode="en"&gt;Chinese Taipei&lt;/Name&gt;&lt;Name LocaleIsoCode="fr"&gt;Taipei Chinois&lt;/Name&gt;&lt;/ChildMember&gt;&lt;ChildMember Code="UKR" HasMetadata="false" HasOnlyUnitMetadata="false" HasChild="0"&gt;&lt;Name LocaleIsoCode="en"&gt;Ukraine&lt;/Name&gt;&lt;Name LocaleIsoCode="fr"&gt;Ukraine&lt;/Name&gt;&lt;/ChildMember&gt;&lt;ChildMember Code="URY" HasMetadata="false" HasOnlyUnitMetadata="false" HasChild="0"&gt;&lt;Name LocaleIsoCode="en"&gt;Uruguay&lt;/Name&gt;&lt;Name LocaleIsoCode="fr"&gt;Uruguay&lt;/Name&gt;&lt;/ChildMember&gt;&lt;ChildMember Code="VEN" HasMetadata="false" HasOnlyUnitMetadata="false" HasChild="0"&gt;&lt;Name LocaleIsoCode="en"&gt;Venezuela&lt;/Name&gt;&lt;Name LocaleIsoCode="fr"&gt;Venezuela&lt;/Name&gt;&lt;/ChildMember&gt;&lt;ChildMember Code="USA" HasMetadata="false" HasOnlyUnitMetadata="false" HasChild="0"&gt;&lt;Name LocaleIsoCode="en"&gt;United States&lt;/Name&gt;&lt;Name LocaleIsoCode="fr"&gt;États-Unis&lt;/Name&gt;&lt;/ChildMember&gt;&lt;ChildMember Code="USA_CAN" HasMetadata="false" HasOnlyUnitMetadata="false" HasChild="0"&gt;&lt;Name LocaleIsoCode="en"&gt;United States/Canada&lt;/Name&gt;&lt;Name LocaleIsoCode="fr"&gt;États-Unis/Canada&lt;/Name&gt;&lt;/ChildMember&gt;&lt;ChildMember Code="ZWE" HasMetadata="false" HasOnlyUnitMetadata="false" HasChild="0"&gt;&lt;Name LocaleIsoCode="en"&gt;Zimbabwe&lt;/Name&gt;&lt;Name LocaleIsoCode="fr"&gt;Zimbabwe&lt;/Name&gt;&lt;/ChildMember&gt;&lt;ChildMember Code="BWA" HasMetadata="false" HasOnlyUnitMetadata="false" HasChild="0"&gt;&lt;Name LocaleIsoCode="en"&gt;Botswana&lt;/Name&gt;&lt;Name LocaleIsoCode="fr"&gt;Botswana&lt;/Name&gt;&lt;/ChildMember&gt;&lt;ChildMember Code="GEO" HasMetadata="false" HasOnlyUnitMetadata="false" HasChild="0"&gt;&lt;Name LocaleIsoCode="en"&gt;Georgia&lt;/Name&gt;&lt;Name LocaleIsoCode="fr"&gt;Géorgie&lt;/Name&gt;&lt;/ChildMember&gt;&lt;ChildMember Code="SGP" HasMetadata="false" HasOnlyUnitMetadata="false" HasChild="0"&gt;&lt;Name LocaleIsoCode="en"&gt;Singapore&lt;/Name&gt;&lt;Name LocaleIsoCode="fr"&gt;Singapour&lt;/Name&gt;&lt;/ChildMember&gt;&lt;ChildMember Code="THA" HasMetadata="false" HasOnlyUnitMetadata="false" HasChild="0"&gt;&lt;Name LocaleIsoCode="en"&gt;Thailand&lt;/Name&gt;&lt;Name LocaleIsoCode="fr"&gt;Thailande&lt;/Name&gt;&lt;/ChildMember&gt;&lt;ChildMember Code="DNK" HasMetadata="false" HasOnlyUnitMetadata="false" HasChild="0"&gt;&lt;Name LocaleIsoCode="en"&gt;Denmark&lt;/Name&gt;&lt;Name LocaleIsoCode="fr"&gt;Danemark&lt;/Name&gt;&lt;/ChildMember&gt;&lt;ChildMember Code="MYS" HasMetadata="false" HasOnlyUnitMetadata="false" HasChild="0"&gt;&lt;Name LocaleIsoCode="en"&gt;Malaysia&lt;/Name&gt;&lt;Name LocaleIsoCode="fr"&gt;Malaysie&lt;/Name&gt;&lt;/ChildMember&gt;&lt;ChildMember Code="ECU" HasMetadata="false" HasOnlyUnitMetadata="false" HasChild="0"&gt;&lt;Name LocaleIsoCode="en"&gt;Ecuador&lt;/Name&gt;&lt;Name LocaleIsoCode="fr"&gt;Équateur&lt;/Name&gt;&lt;/ChildMember&gt;&lt;/Member&gt;&lt;Member Code="INB_ACCOMM_ALL_NIGHTS" HasMetadata="false" HasOnlyUnitMetadata="false" HasChild="1"&gt;&lt;Name LocaleIsoCode="en"&gt;Nights in all types of accommodation&lt;/Name&gt;&lt;Name LocaleIsoCode="fr"&gt;Nuitées dans toutes les catégories d'hébergement&lt;/Name&gt;&lt;ChildMember Code="INB_ACCOMM_HOTEL_NIGHTS" HasMetadata="false" HasOnlyUnitMetadata="false" HasChild="0"&gt;&lt;Name LocaleIsoCode="en"&gt;Hotels and similar establishments&lt;/Name&gt;&lt;Name LocaleIsoCode="fr"&gt;Hôtels et établissements assimilés&lt;/Name&gt;&lt;/ChildMember&gt;&lt;ChildMember Code="INB_ACCOMM_SPECIALISED_NIGHTS" HasMetadata="false" HasOnlyUnitMetadata="false" HasChild="0"&gt;&lt;Name LocaleIsoCode="en"&gt;Specialised establishments&lt;/Name&gt;&lt;Name LocaleIsoCode="fr"&gt;Établissements spécialisés&lt;/Name&gt;&lt;/ChildMember&gt;&lt;ChildMember Code="INB_ACCOMM_OTHER_COLL_NIGHTS" HasMetadata="false" HasOnlyUnitMetadata="false" HasChild="0"&gt;&lt;Name LocaleIsoCode="en"&gt;Other collective establishments&lt;/Name&gt;&lt;Name LocaleIsoCode="fr"&gt;Autres établissements collectifs&lt;/Name&gt;&lt;/ChildMember&gt;&lt;ChildMember Code="INB_ACCOMM_PRIVATE_NIGHTS" HasMetadata="false" HasOnlyUnitMetadata="false" HasChild="0"&gt;&lt;Name LocaleIsoCode="en"&gt;Private accommodation&lt;/Name&gt;&lt;Name LocaleIsoCode="fr"&gt;Hébergements privés&lt;/Name&gt;&lt;/ChildMember&gt;&lt;/Member&gt;&lt;/Dimension&gt;&lt;Dimension Code="YEAR" HasMetadata="false" CommonCode="TIME" Display="labels"&gt;&lt;Name LocaleIsoCode="en"&gt;Year&lt;/Name&gt;&lt;Name LocaleIsoCode="fr"&gt;Year&lt;/Name&gt;&lt;Member Code="2008" HasMetadata="false"&gt;&lt;Name LocaleIsoCode="en"&gt;2008&lt;/Name&gt;&lt;Name LocaleIsoCode="fr"&gt;2008&lt;/Name&gt;&lt;/Member&gt;&lt;Member Code="2009" HasMetadata="false"&gt;&lt;Name LocaleIsoCode="en"&gt;2009&lt;/Name&gt;&lt;Name LocaleIsoCode="fr"&gt;2009&lt;/Name&gt;&lt;/Member&gt;&lt;Member Code="2010" HasMetadata="false"&gt;&lt;Name LocaleIsoCode="en"&gt;2010&lt;/Name&gt;&lt;Name LocaleIsoCode="fr"&gt;2010&lt;/Name&gt;&lt;/Member&gt;&lt;Member Code="2011" HasMetadata="false"&gt;&lt;Name LocaleIsoCode="en"&gt;2011&lt;/Name&gt;&lt;Name LocaleIsoCode="fr"&gt;2011&lt;/Name&gt;&lt;/Member&gt;&lt;Member Code="2012" HasMetadata="false"&gt;&lt;Name LocaleIsoCode="en"&gt;2012&lt;/Name&gt;&lt;Name LocaleIsoCode="fr"&gt;2012&lt;/Name&gt;&lt;/Member&gt;&lt;Member Code="2013" HasMetadata="false"&gt;&lt;Name LocaleIsoCode="en"&gt;2013&lt;/Name&gt;&lt;Name LocaleIsoCode="fr"&gt;2013&lt;/Name&gt;&lt;/Member&gt;&lt;Member Code="2014" HasMetadata="false"&gt;&lt;Name LocaleIsoCode="en"&gt;2014&lt;/Name&gt;&lt;Name LocaleIsoCode="fr"&gt;2014&lt;/Name&gt;&lt;/Member&gt;&lt;/Dimension&gt;&lt;WBOSInformations&gt;&lt;TimeDimension WebTreeWasUsed="false"&gt;&lt;StartCodes Annual="2008" /&gt;&lt;/TimeDimension&gt;&lt;/WBOSInformations&gt;&lt;Tabulation Axis="horizontal"&gt;&lt;Dimension Code="YEAR" CommonCode="TIME" /&gt;&lt;/Tabulation&gt;&lt;Tabulation Axis="vertical"&gt;&lt;Dimension Code="VARIABLE" /&gt;&lt;/Tabulation&gt;&lt;Tabulation Axis="page"&gt;&lt;Dimension Code="COUNTRY" CommonCode="LOCATION" /&gt;&lt;/Tabulation&gt;&lt;Formatting&gt;&lt;Labels LocaleIsoCode="en" /&gt;&lt;Power&gt;0&lt;/Power&gt;&lt;Decimals&gt;0&lt;/Decimals&gt;&lt;SkipEmptyLines&gt;true&lt;/SkipEmptyLines&gt;&lt;SkipEmptyCols&gt;false&lt;/SkipEmptyCols&gt;&lt;SkipLineHierarchy&gt;false&lt;/SkipLineHierarchy&gt;&lt;SkipColHierarchy&gt;false&lt;/SkipColHierarchy&gt;&lt;Page&gt;1&lt;/Page&gt;&lt;/Formatting&gt;&lt;/DataTable&gt;&lt;Format&gt;&lt;ShowEmptyAxes&gt;true&lt;/ShowEmptyAxes&gt;&lt;Page&gt;1&lt;/Page&gt;&lt;EnableSort&gt;true&lt;/EnableSort&gt;&lt;IncludeFlagColumn&gt;false&lt;/IncludeFlagColumn&gt;&lt;IncludeTimeSeriesId&gt;false&lt;/IncludeTimeSeriesId&gt;&lt;DoBarChart&gt;false&lt;/DoBarChart&gt;&lt;FreezePanes&gt;true&lt;/FreezePanes&gt;&lt;MaxBarChartLen&gt;65&lt;/MaxBarChartLen&gt;&lt;/Format&gt;&lt;Query&gt;&lt;AbsoluteUri&gt;http://stats.oecd.org//View.aspx?QueryId=&amp;amp;QueryType=Public&amp;amp;Lang=en&lt;/AbsoluteUri&gt;&lt;/Query&gt;&lt;/WebTableParameter&gt;</t>
  </si>
  <si>
    <t>2008</t>
  </si>
  <si>
    <t>2012</t>
  </si>
  <si>
    <t>2013</t>
  </si>
  <si>
    <t>2014</t>
  </si>
  <si>
    <t xml:space="preserve">  Hotels and similar establishments</t>
  </si>
  <si>
    <t xml:space="preserve">  Other collective establishments</t>
  </si>
  <si>
    <t xml:space="preserve">  Private accommodation</t>
  </si>
  <si>
    <t>..</t>
  </si>
  <si>
    <t>旧方式</t>
    <rPh sb="0" eb="3">
      <t>キュウホウシキ</t>
    </rPh>
    <phoneticPr fontId="20"/>
  </si>
  <si>
    <t>新方式</t>
    <rPh sb="0" eb="3">
      <t>シンホウシキ</t>
    </rPh>
    <phoneticPr fontId="20"/>
  </si>
  <si>
    <t>日帰り</t>
    <rPh sb="0" eb="2">
      <t>ヒガエ</t>
    </rPh>
    <phoneticPr fontId="2"/>
  </si>
  <si>
    <t>米国</t>
    <rPh sb="0" eb="2">
      <t>ベイコク</t>
    </rPh>
    <phoneticPr fontId="20"/>
  </si>
  <si>
    <t>中国本土</t>
    <rPh sb="0" eb="2">
      <t>チュウゴク</t>
    </rPh>
    <rPh sb="2" eb="4">
      <t>ホンド</t>
    </rPh>
    <phoneticPr fontId="20"/>
  </si>
  <si>
    <t>英国</t>
    <rPh sb="0" eb="2">
      <t>エイコク</t>
    </rPh>
    <phoneticPr fontId="20"/>
  </si>
  <si>
    <t>韓国</t>
    <rPh sb="0" eb="2">
      <t>カンコク</t>
    </rPh>
    <phoneticPr fontId="20"/>
  </si>
  <si>
    <t>インド</t>
    <phoneticPr fontId="2"/>
  </si>
  <si>
    <t>DROP</t>
  </si>
  <si>
    <t>WIN</t>
  </si>
  <si>
    <t>%WIN</t>
  </si>
  <si>
    <t>WRITE</t>
  </si>
  <si>
    <t>WRITE</t>
    <phoneticPr fontId="2"/>
  </si>
  <si>
    <t>　　</t>
    <phoneticPr fontId="2"/>
  </si>
  <si>
    <t>Caymanian</t>
  </si>
  <si>
    <t>Non-Caymanian</t>
  </si>
  <si>
    <t>　　　　　　　　　　　　　　　　　　　　　　　　　　　　　　　　　　　　　　　　　　　　　　　　　　　　　　　　　　　　　　　　　　　　　　　　　　　　　　　　　　　　　　　　　　　　　　　　　　　　　　　</t>
    <phoneticPr fontId="2"/>
  </si>
  <si>
    <t>GDP</t>
    <phoneticPr fontId="2"/>
  </si>
  <si>
    <t>B/A</t>
    <phoneticPr fontId="2"/>
  </si>
  <si>
    <t>A/C</t>
    <phoneticPr fontId="2"/>
  </si>
  <si>
    <t>B/C</t>
    <phoneticPr fontId="2"/>
  </si>
  <si>
    <t>**404</t>
    <phoneticPr fontId="2"/>
  </si>
  <si>
    <t>C/A</t>
    <phoneticPr fontId="2"/>
  </si>
  <si>
    <r>
      <rPr>
        <sz val="11"/>
        <color theme="1"/>
        <rFont val="ＭＳ 明朝"/>
        <family val="1"/>
        <charset val="128"/>
      </rPr>
      <t>輸出</t>
    </r>
    <rPh sb="0" eb="2">
      <t>ユシュツ</t>
    </rPh>
    <phoneticPr fontId="2"/>
  </si>
  <si>
    <r>
      <rPr>
        <sz val="11"/>
        <color theme="1"/>
        <rFont val="ＭＳ 明朝"/>
        <family val="1"/>
        <charset val="128"/>
      </rPr>
      <t>輸入</t>
    </r>
    <rPh sb="0" eb="2">
      <t>ユニュウ</t>
    </rPh>
    <phoneticPr fontId="2"/>
  </si>
  <si>
    <r>
      <rPr>
        <sz val="11"/>
        <color theme="1"/>
        <rFont val="ＭＳ 明朝"/>
        <family val="1"/>
        <charset val="128"/>
      </rPr>
      <t>中国本土</t>
    </r>
    <rPh sb="2" eb="4">
      <t>ホンド</t>
    </rPh>
    <phoneticPr fontId="2"/>
  </si>
  <si>
    <r>
      <rPr>
        <sz val="11"/>
        <color theme="1"/>
        <rFont val="ＭＳ 明朝"/>
        <family val="1"/>
        <charset val="128"/>
      </rPr>
      <t>米国</t>
    </r>
  </si>
  <si>
    <r>
      <rPr>
        <sz val="11"/>
        <color theme="1" tint="4.9989318521683403E-2"/>
        <rFont val="ＭＳ 明朝"/>
        <family val="1"/>
        <charset val="128"/>
      </rPr>
      <t>米国</t>
    </r>
  </si>
  <si>
    <r>
      <rPr>
        <sz val="11"/>
        <color theme="1" tint="4.9989318521683403E-2"/>
        <rFont val="ＭＳ 明朝"/>
        <family val="1"/>
        <charset val="128"/>
      </rPr>
      <t>ブラジル</t>
    </r>
  </si>
  <si>
    <r>
      <rPr>
        <sz val="11"/>
        <color theme="1" tint="4.9989318521683403E-2"/>
        <rFont val="ＭＳ 明朝"/>
        <family val="1"/>
        <charset val="128"/>
      </rPr>
      <t>イギリス</t>
    </r>
  </si>
  <si>
    <r>
      <rPr>
        <sz val="11"/>
        <color theme="1" tint="4.9989318521683403E-2"/>
        <rFont val="ＭＳ 明朝"/>
        <family val="1"/>
        <charset val="128"/>
      </rPr>
      <t>ドイツ</t>
    </r>
  </si>
  <si>
    <r>
      <rPr>
        <sz val="11"/>
        <color theme="1"/>
        <rFont val="ＭＳ 明朝"/>
        <family val="1"/>
        <charset val="128"/>
      </rPr>
      <t>ドイツ</t>
    </r>
  </si>
  <si>
    <r>
      <rPr>
        <sz val="11"/>
        <color theme="1" tint="4.9989318521683403E-2"/>
        <rFont val="ＭＳ 明朝"/>
        <family val="1"/>
        <charset val="128"/>
      </rPr>
      <t>スペイン</t>
    </r>
  </si>
  <si>
    <r>
      <rPr>
        <sz val="11"/>
        <color theme="1"/>
        <rFont val="ＭＳ 明朝"/>
        <family val="1"/>
        <charset val="128"/>
      </rPr>
      <t>日本</t>
    </r>
  </si>
  <si>
    <r>
      <rPr>
        <sz val="11"/>
        <color theme="1" tint="4.9989318521683403E-2"/>
        <rFont val="ＭＳ 明朝"/>
        <family val="1"/>
        <charset val="128"/>
      </rPr>
      <t>インド</t>
    </r>
  </si>
  <si>
    <r>
      <rPr>
        <sz val="9"/>
        <color theme="1" tint="4.9989318521683403E-2"/>
        <rFont val="ＭＳ 明朝"/>
        <family val="1"/>
        <charset val="128"/>
      </rPr>
      <t>サウジアラビア</t>
    </r>
  </si>
  <si>
    <r>
      <rPr>
        <sz val="11"/>
        <color theme="1"/>
        <rFont val="ＭＳ 明朝"/>
        <family val="1"/>
        <charset val="128"/>
      </rPr>
      <t>オランダ</t>
    </r>
  </si>
  <si>
    <r>
      <rPr>
        <sz val="11"/>
        <color theme="1"/>
        <rFont val="ＭＳ 明朝"/>
        <family val="1"/>
        <charset val="128"/>
      </rPr>
      <t>イギリス</t>
    </r>
  </si>
  <si>
    <r>
      <rPr>
        <sz val="11"/>
        <color theme="1" tint="4.9989318521683403E-2"/>
        <rFont val="ＭＳ 明朝"/>
        <family val="1"/>
        <charset val="128"/>
      </rPr>
      <t>香港</t>
    </r>
  </si>
  <si>
    <r>
      <rPr>
        <sz val="11"/>
        <color theme="1" tint="4.9989318521683403E-2"/>
        <rFont val="ＭＳ 明朝"/>
        <family val="1"/>
        <charset val="128"/>
      </rPr>
      <t>中国本土</t>
    </r>
    <rPh sb="2" eb="4">
      <t>ホンド</t>
    </rPh>
    <phoneticPr fontId="2"/>
  </si>
  <si>
    <r>
      <rPr>
        <sz val="11"/>
        <color theme="1"/>
        <rFont val="ＭＳ 明朝"/>
        <family val="1"/>
        <charset val="128"/>
      </rPr>
      <t>フランス</t>
    </r>
  </si>
  <si>
    <r>
      <rPr>
        <sz val="11"/>
        <color theme="1" tint="4.9989318521683403E-2"/>
        <rFont val="ＭＳ 明朝"/>
        <family val="1"/>
        <charset val="128"/>
      </rPr>
      <t>日本</t>
    </r>
  </si>
  <si>
    <r>
      <rPr>
        <sz val="11"/>
        <color theme="1" tint="4.9989318521683403E-2"/>
        <rFont val="ＭＳ 明朝"/>
        <family val="1"/>
        <charset val="128"/>
      </rPr>
      <t>韓国</t>
    </r>
  </si>
  <si>
    <r>
      <rPr>
        <sz val="11"/>
        <color theme="1"/>
        <rFont val="ＭＳ 明朝"/>
        <family val="1"/>
        <charset val="128"/>
      </rPr>
      <t>貿易収支（</t>
    </r>
    <r>
      <rPr>
        <sz val="11"/>
        <color theme="1"/>
        <rFont val="Times New Roman"/>
        <family val="1"/>
      </rPr>
      <t>UNCTAD</t>
    </r>
    <r>
      <rPr>
        <sz val="11"/>
        <color theme="1"/>
        <rFont val="ＭＳ 明朝"/>
        <family val="1"/>
        <charset val="128"/>
      </rPr>
      <t>）</t>
    </r>
    <rPh sb="0" eb="2">
      <t>ボウエキ</t>
    </rPh>
    <rPh sb="2" eb="4">
      <t>シュウシ</t>
    </rPh>
    <phoneticPr fontId="2"/>
  </si>
  <si>
    <r>
      <rPr>
        <sz val="11"/>
        <color theme="1"/>
        <rFont val="ＭＳ 明朝"/>
        <family val="1"/>
        <charset val="128"/>
      </rPr>
      <t>サービス貿易収支（</t>
    </r>
    <r>
      <rPr>
        <sz val="11"/>
        <color theme="1"/>
        <rFont val="Times New Roman"/>
        <family val="1"/>
      </rPr>
      <t>UNCTAD</t>
    </r>
    <r>
      <rPr>
        <sz val="11"/>
        <color theme="1"/>
        <rFont val="ＭＳ 明朝"/>
        <family val="1"/>
        <charset val="128"/>
      </rPr>
      <t>）</t>
    </r>
    <rPh sb="4" eb="6">
      <t>ボウエキ</t>
    </rPh>
    <rPh sb="6" eb="8">
      <t>シュウシ</t>
    </rPh>
    <phoneticPr fontId="2"/>
  </si>
  <si>
    <r>
      <rPr>
        <sz val="11"/>
        <color theme="1"/>
        <rFont val="ＭＳ 明朝"/>
        <family val="1"/>
        <charset val="128"/>
      </rPr>
      <t>所得収支（</t>
    </r>
    <r>
      <rPr>
        <sz val="11"/>
        <color theme="1"/>
        <rFont val="Times New Roman"/>
        <family val="1"/>
      </rPr>
      <t>IMF</t>
    </r>
    <r>
      <rPr>
        <sz val="11"/>
        <color theme="1"/>
        <rFont val="ＭＳ 明朝"/>
        <family val="1"/>
        <charset val="128"/>
      </rPr>
      <t>）</t>
    </r>
    <rPh sb="0" eb="2">
      <t>ショトク</t>
    </rPh>
    <rPh sb="2" eb="4">
      <t>シュウシ</t>
    </rPh>
    <phoneticPr fontId="2"/>
  </si>
  <si>
    <r>
      <rPr>
        <sz val="11"/>
        <color theme="1" tint="4.9989318521683403E-2"/>
        <rFont val="ＭＳ 明朝"/>
        <family val="1"/>
        <charset val="128"/>
      </rPr>
      <t>経常収支（</t>
    </r>
    <r>
      <rPr>
        <sz val="11"/>
        <color theme="1" tint="4.9989318521683403E-2"/>
        <rFont val="Times New Roman"/>
        <family val="1"/>
      </rPr>
      <t>UNCTAD</t>
    </r>
    <r>
      <rPr>
        <sz val="11"/>
        <color theme="1" tint="4.9989318521683403E-2"/>
        <rFont val="ＭＳ 明朝"/>
        <family val="1"/>
        <charset val="128"/>
      </rPr>
      <t>）</t>
    </r>
    <rPh sb="0" eb="2">
      <t>ケイジョウ</t>
    </rPh>
    <rPh sb="2" eb="4">
      <t>シュウシ</t>
    </rPh>
    <phoneticPr fontId="2"/>
  </si>
  <si>
    <r>
      <rPr>
        <sz val="11"/>
        <color rgb="FF000000"/>
        <rFont val="ＭＳ 明朝"/>
        <family val="1"/>
        <charset val="128"/>
      </rPr>
      <t>国際旅行収入</t>
    </r>
    <rPh sb="2" eb="4">
      <t>リョコウ</t>
    </rPh>
    <phoneticPr fontId="2"/>
  </si>
  <si>
    <r>
      <rPr>
        <sz val="11"/>
        <color rgb="FF000000"/>
        <rFont val="ＭＳ 明朝"/>
        <family val="1"/>
        <charset val="128"/>
      </rPr>
      <t>到着国外旅客数</t>
    </r>
    <rPh sb="2" eb="4">
      <t>コクガイ</t>
    </rPh>
    <phoneticPr fontId="2"/>
  </si>
  <si>
    <r>
      <rPr>
        <sz val="11"/>
        <color rgb="FF000000"/>
        <rFont val="ＭＳ 明朝"/>
        <family val="1"/>
        <charset val="128"/>
      </rPr>
      <t>国際旅行支出</t>
    </r>
    <rPh sb="2" eb="4">
      <t>リョコウ</t>
    </rPh>
    <phoneticPr fontId="2"/>
  </si>
  <si>
    <r>
      <rPr>
        <sz val="11"/>
        <color rgb="FF000000"/>
        <rFont val="ＭＳ 明朝"/>
        <family val="1"/>
        <charset val="128"/>
      </rPr>
      <t>出国数</t>
    </r>
  </si>
  <si>
    <r>
      <rPr>
        <sz val="11"/>
        <color theme="1"/>
        <rFont val="ＭＳ 明朝"/>
        <family val="1"/>
        <charset val="128"/>
      </rPr>
      <t>中国本土</t>
    </r>
  </si>
  <si>
    <r>
      <rPr>
        <sz val="11"/>
        <color theme="1"/>
        <rFont val="ＭＳ 明朝"/>
        <family val="1"/>
        <charset val="128"/>
      </rPr>
      <t>米国</t>
    </r>
    <rPh sb="1" eb="2">
      <t>クニ</t>
    </rPh>
    <phoneticPr fontId="2"/>
  </si>
  <si>
    <r>
      <rPr>
        <sz val="11"/>
        <color theme="1"/>
        <rFont val="ＭＳ 明朝"/>
        <family val="1"/>
        <charset val="128"/>
      </rPr>
      <t>香港</t>
    </r>
  </si>
  <si>
    <r>
      <rPr>
        <sz val="11"/>
        <color theme="1"/>
        <rFont val="ＭＳ 明朝"/>
        <family val="1"/>
        <charset val="128"/>
      </rPr>
      <t>中国</t>
    </r>
  </si>
  <si>
    <r>
      <rPr>
        <sz val="11"/>
        <color theme="1"/>
        <rFont val="ＭＳ 明朝"/>
        <family val="1"/>
        <charset val="128"/>
      </rPr>
      <t>英国</t>
    </r>
  </si>
  <si>
    <r>
      <rPr>
        <sz val="11"/>
        <color theme="1"/>
        <rFont val="ＭＳ 明朝"/>
        <family val="1"/>
        <charset val="128"/>
      </rPr>
      <t>タイ</t>
    </r>
  </si>
  <si>
    <r>
      <rPr>
        <sz val="11"/>
        <color theme="1"/>
        <rFont val="ＭＳ 明朝"/>
        <family val="1"/>
        <charset val="128"/>
      </rPr>
      <t>トルコ</t>
    </r>
  </si>
  <si>
    <r>
      <rPr>
        <sz val="11"/>
        <color theme="1"/>
        <rFont val="ＭＳ 明朝"/>
        <family val="1"/>
        <charset val="128"/>
      </rPr>
      <t>カナダ</t>
    </r>
  </si>
  <si>
    <r>
      <rPr>
        <sz val="11"/>
        <color theme="1"/>
        <rFont val="ＭＳ 明朝"/>
        <family val="1"/>
        <charset val="128"/>
      </rPr>
      <t>マカオ</t>
    </r>
  </si>
  <si>
    <r>
      <rPr>
        <sz val="11"/>
        <color theme="1"/>
        <rFont val="ＭＳ 明朝"/>
        <family val="1"/>
        <charset val="128"/>
      </rPr>
      <t>韓国</t>
    </r>
  </si>
  <si>
    <r>
      <rPr>
        <sz val="11"/>
        <color rgb="FF000000"/>
        <rFont val="ＭＳ 明朝"/>
        <family val="1"/>
        <charset val="128"/>
      </rPr>
      <t>ブラジル</t>
    </r>
  </si>
  <si>
    <r>
      <rPr>
        <sz val="11"/>
        <color rgb="FF000000"/>
        <rFont val="ＭＳ 明朝"/>
        <family val="1"/>
        <charset val="128"/>
      </rPr>
      <t>ウクライナ</t>
    </r>
  </si>
  <si>
    <r>
      <rPr>
        <sz val="11"/>
        <color theme="1" tint="4.9989318521683403E-2"/>
        <rFont val="ＭＳ 明朝"/>
        <family val="1"/>
        <charset val="128"/>
      </rPr>
      <t>➀中国本土</t>
    </r>
    <rPh sb="1" eb="3">
      <t>チュウゴク</t>
    </rPh>
    <rPh sb="3" eb="5">
      <t>ホンド</t>
    </rPh>
    <phoneticPr fontId="2"/>
  </si>
  <si>
    <r>
      <rPr>
        <sz val="11"/>
        <color theme="1" tint="4.9989318521683403E-2"/>
        <rFont val="ＭＳ 明朝"/>
        <family val="1"/>
        <charset val="128"/>
      </rPr>
      <t>⑥カナダ</t>
    </r>
    <phoneticPr fontId="2"/>
  </si>
  <si>
    <r>
      <rPr>
        <sz val="11"/>
        <color theme="1"/>
        <rFont val="ＭＳ 明朝"/>
        <family val="1"/>
        <charset val="128"/>
      </rPr>
      <t>②英国</t>
    </r>
    <rPh sb="1" eb="3">
      <t>エイコク</t>
    </rPh>
    <phoneticPr fontId="2"/>
  </si>
  <si>
    <r>
      <rPr>
        <sz val="11"/>
        <color theme="1" tint="4.9989318521683403E-2"/>
        <rFont val="ＭＳ 明朝"/>
        <family val="1"/>
        <charset val="128"/>
      </rPr>
      <t>⑧ノルウェイ</t>
    </r>
    <phoneticPr fontId="2"/>
  </si>
  <si>
    <r>
      <rPr>
        <sz val="11"/>
        <color theme="1"/>
        <rFont val="ＭＳ 明朝"/>
        <family val="1"/>
        <charset val="128"/>
      </rPr>
      <t>③日本</t>
    </r>
    <rPh sb="1" eb="3">
      <t>ニホン</t>
    </rPh>
    <phoneticPr fontId="2"/>
  </si>
  <si>
    <r>
      <rPr>
        <sz val="11"/>
        <color theme="1" tint="4.9989318521683403E-2"/>
        <rFont val="ＭＳ 明朝"/>
        <family val="1"/>
        <charset val="128"/>
      </rPr>
      <t>④ブラジル</t>
    </r>
    <phoneticPr fontId="2"/>
  </si>
  <si>
    <r>
      <rPr>
        <sz val="11"/>
        <color theme="1" tint="4.9989318521683403E-2"/>
        <rFont val="ＭＳ 明朝"/>
        <family val="1"/>
        <charset val="128"/>
      </rPr>
      <t>⑨クウェート</t>
    </r>
    <phoneticPr fontId="2"/>
  </si>
  <si>
    <r>
      <rPr>
        <sz val="11"/>
        <color theme="1" tint="4.9989318521683403E-2"/>
        <rFont val="ＭＳ 明朝"/>
        <family val="1"/>
        <charset val="128"/>
      </rPr>
      <t>⑤英国</t>
    </r>
    <rPh sb="1" eb="3">
      <t>エイコク</t>
    </rPh>
    <phoneticPr fontId="2"/>
  </si>
  <si>
    <r>
      <rPr>
        <sz val="11"/>
        <color theme="1" tint="4.9989318521683403E-2"/>
        <rFont val="ＭＳ 明朝"/>
        <family val="1"/>
        <charset val="128"/>
      </rPr>
      <t>㉗日本</t>
    </r>
    <rPh sb="1" eb="3">
      <t>ニホン</t>
    </rPh>
    <phoneticPr fontId="2"/>
  </si>
  <si>
    <r>
      <rPr>
        <sz val="11"/>
        <color theme="1"/>
        <rFont val="ＭＳ 明朝"/>
        <family val="1"/>
        <charset val="128"/>
      </rPr>
      <t>⑤カナダ</t>
    </r>
    <phoneticPr fontId="2"/>
  </si>
  <si>
    <r>
      <rPr>
        <sz val="11"/>
        <color theme="1"/>
        <rFont val="ＭＳ 明朝"/>
        <family val="1"/>
        <charset val="128"/>
      </rPr>
      <t>　　　</t>
    </r>
    <r>
      <rPr>
        <sz val="11"/>
        <color theme="1"/>
        <rFont val="Times New Roman"/>
        <family val="1"/>
      </rPr>
      <t>2014</t>
    </r>
    <r>
      <rPr>
        <sz val="11"/>
        <color theme="1"/>
        <rFont val="ＭＳ 明朝"/>
        <family val="1"/>
        <charset val="128"/>
      </rPr>
      <t>年</t>
    </r>
    <rPh sb="7" eb="8">
      <t>ネン</t>
    </rPh>
    <phoneticPr fontId="2"/>
  </si>
  <si>
    <r>
      <rPr>
        <sz val="11"/>
        <color theme="1"/>
        <rFont val="ＭＳ 明朝"/>
        <family val="1"/>
        <charset val="128"/>
      </rPr>
      <t>　</t>
    </r>
    <r>
      <rPr>
        <sz val="11"/>
        <color theme="1"/>
        <rFont val="Times New Roman"/>
        <family val="1"/>
      </rPr>
      <t>2008</t>
    </r>
    <r>
      <rPr>
        <sz val="11"/>
        <color theme="1"/>
        <rFont val="ＭＳ 明朝"/>
        <family val="1"/>
        <charset val="128"/>
      </rPr>
      <t>年</t>
    </r>
    <rPh sb="5" eb="6">
      <t>ネン</t>
    </rPh>
    <phoneticPr fontId="2"/>
  </si>
  <si>
    <t>⑦サウジアラビア</t>
    <phoneticPr fontId="2"/>
  </si>
  <si>
    <r>
      <rPr>
        <sz val="11"/>
        <color theme="1" tint="4.9989318521683403E-2"/>
        <rFont val="ＭＳ 明朝"/>
        <family val="1"/>
        <charset val="128"/>
      </rPr>
      <t>➀米国</t>
    </r>
    <rPh sb="1" eb="3">
      <t>ベイコク</t>
    </rPh>
    <phoneticPr fontId="2"/>
  </si>
  <si>
    <r>
      <rPr>
        <sz val="11"/>
        <color theme="1" tint="4.9989318521683403E-2"/>
        <rFont val="ＭＳ 明朝"/>
        <family val="1"/>
        <charset val="128"/>
      </rPr>
      <t>⑤トルコ</t>
    </r>
    <phoneticPr fontId="2"/>
  </si>
  <si>
    <r>
      <rPr>
        <sz val="11"/>
        <color theme="1" tint="4.9989318521683403E-2"/>
        <rFont val="ＭＳ 明朝"/>
        <family val="1"/>
        <charset val="128"/>
      </rPr>
      <t>⑦ギリシャ</t>
    </r>
    <phoneticPr fontId="2"/>
  </si>
  <si>
    <r>
      <rPr>
        <sz val="11"/>
        <color theme="1" tint="4.9989318521683403E-2"/>
        <rFont val="ＭＳ 明朝"/>
        <family val="1"/>
        <charset val="128"/>
      </rPr>
      <t>⑨オーストリア</t>
    </r>
    <phoneticPr fontId="2"/>
  </si>
  <si>
    <r>
      <rPr>
        <sz val="11"/>
        <color theme="1" tint="4.9989318521683403E-2"/>
        <rFont val="ＭＳ 明朝"/>
        <family val="1"/>
        <charset val="128"/>
      </rPr>
      <t>②マカオ</t>
    </r>
    <phoneticPr fontId="2"/>
  </si>
  <si>
    <r>
      <rPr>
        <sz val="11"/>
        <color theme="1" tint="4.9989318521683403E-2"/>
        <rFont val="ＭＳ 明朝"/>
        <family val="1"/>
        <charset val="128"/>
      </rPr>
      <t>④タイ</t>
    </r>
    <phoneticPr fontId="2"/>
  </si>
  <si>
    <r>
      <rPr>
        <sz val="11"/>
        <color theme="1" tint="4.9989318521683403E-2"/>
        <rFont val="ＭＳ 明朝"/>
        <family val="1"/>
        <charset val="128"/>
      </rPr>
      <t>⑥イタリア</t>
    </r>
    <phoneticPr fontId="2"/>
  </si>
  <si>
    <r>
      <rPr>
        <sz val="11"/>
        <color theme="1" tint="4.9989318521683403E-2"/>
        <rFont val="ＭＳ 明朝"/>
        <family val="1"/>
        <charset val="128"/>
      </rPr>
      <t>⑧マレーシア</t>
    </r>
    <phoneticPr fontId="2"/>
  </si>
  <si>
    <r>
      <rPr>
        <sz val="11"/>
        <color theme="1" tint="4.9989318521683403E-2"/>
        <rFont val="ＭＳ 明朝"/>
        <family val="1"/>
        <charset val="128"/>
      </rPr>
      <t>⑩ポルトガル</t>
    </r>
    <phoneticPr fontId="2"/>
  </si>
  <si>
    <r>
      <rPr>
        <sz val="11"/>
        <color theme="1" tint="4.9989318521683403E-2"/>
        <rFont val="ＭＳ 明朝"/>
        <family val="1"/>
        <charset val="128"/>
      </rPr>
      <t>③スペイン</t>
    </r>
    <r>
      <rPr>
        <sz val="11"/>
        <color theme="1" tint="4.9989318521683403E-2"/>
        <rFont val="Times New Roman"/>
        <family val="1"/>
      </rPr>
      <t xml:space="preserve"> </t>
    </r>
    <phoneticPr fontId="2"/>
  </si>
  <si>
    <r>
      <rPr>
        <sz val="11"/>
        <color theme="1"/>
        <rFont val="ＭＳ 明朝"/>
        <family val="1"/>
        <charset val="128"/>
      </rPr>
      <t>国</t>
    </r>
    <rPh sb="0" eb="1">
      <t>クニ</t>
    </rPh>
    <phoneticPr fontId="2"/>
  </si>
  <si>
    <r>
      <rPr>
        <sz val="11"/>
        <color theme="1"/>
        <rFont val="ＭＳ 明朝"/>
        <family val="1"/>
        <charset val="128"/>
      </rPr>
      <t>年</t>
    </r>
    <rPh sb="0" eb="1">
      <t>ネン</t>
    </rPh>
    <phoneticPr fontId="2"/>
  </si>
  <si>
    <r>
      <rPr>
        <sz val="11"/>
        <color theme="1"/>
        <rFont val="ＭＳ 明朝"/>
        <family val="1"/>
        <charset val="128"/>
      </rPr>
      <t>日本（円）</t>
    </r>
    <rPh sb="0" eb="2">
      <t>ニホン</t>
    </rPh>
    <rPh sb="3" eb="4">
      <t>エン</t>
    </rPh>
    <phoneticPr fontId="2"/>
  </si>
  <si>
    <r>
      <rPr>
        <sz val="11"/>
        <color theme="1"/>
        <rFont val="ＭＳ 明朝"/>
        <family val="1"/>
        <charset val="128"/>
      </rPr>
      <t>ロシア（ドル）</t>
    </r>
    <phoneticPr fontId="2"/>
  </si>
  <si>
    <r>
      <rPr>
        <sz val="11"/>
        <color theme="1"/>
        <rFont val="ＭＳ 明朝"/>
        <family val="1"/>
        <charset val="128"/>
      </rPr>
      <t>旅行</t>
    </r>
    <rPh sb="0" eb="2">
      <t>リョコウ</t>
    </rPh>
    <phoneticPr fontId="2"/>
  </si>
  <si>
    <r>
      <rPr>
        <sz val="11"/>
        <color theme="1"/>
        <rFont val="ＭＳ 明朝"/>
        <family val="1"/>
        <charset val="128"/>
      </rPr>
      <t>運送</t>
    </r>
    <rPh sb="0" eb="2">
      <t>ウンソウ</t>
    </rPh>
    <phoneticPr fontId="2"/>
  </si>
  <si>
    <r>
      <rPr>
        <sz val="11"/>
        <color theme="1"/>
        <rFont val="ＭＳ 明朝"/>
        <family val="1"/>
        <charset val="128"/>
      </rPr>
      <t>支払</t>
    </r>
    <rPh sb="0" eb="2">
      <t>シハラ</t>
    </rPh>
    <phoneticPr fontId="2"/>
  </si>
  <si>
    <r>
      <rPr>
        <sz val="11"/>
        <color theme="1"/>
        <rFont val="ＭＳ 明朝"/>
        <family val="1"/>
        <charset val="128"/>
      </rPr>
      <t>受取</t>
    </r>
    <r>
      <rPr>
        <sz val="11"/>
        <color theme="1"/>
        <rFont val="Times New Roman"/>
        <family val="1"/>
      </rPr>
      <t xml:space="preserve"> </t>
    </r>
    <rPh sb="0" eb="2">
      <t>ウケトリ</t>
    </rPh>
    <phoneticPr fontId="2"/>
  </si>
  <si>
    <t>米国
（ドル）</t>
    <rPh sb="0" eb="2">
      <t>ベイコク</t>
    </rPh>
    <phoneticPr fontId="2"/>
  </si>
  <si>
    <r>
      <t xml:space="preserve">アイルランド
</t>
    </r>
    <r>
      <rPr>
        <sz val="10"/>
        <color theme="1"/>
        <rFont val="ＭＳ 明朝"/>
        <family val="1"/>
        <charset val="128"/>
      </rPr>
      <t>（ユーロ）</t>
    </r>
    <phoneticPr fontId="2"/>
  </si>
  <si>
    <r>
      <rPr>
        <sz val="10"/>
        <color theme="1"/>
        <rFont val="ＭＳ 明朝"/>
        <family val="1"/>
        <charset val="128"/>
      </rPr>
      <t>注：＊アイルランドは</t>
    </r>
    <r>
      <rPr>
        <sz val="10"/>
        <color theme="1"/>
        <rFont val="Times New Roman"/>
        <family val="1"/>
      </rPr>
      <t>2009</t>
    </r>
    <r>
      <rPr>
        <sz val="10"/>
        <color theme="1"/>
        <rFont val="ＭＳ 明朝"/>
        <family val="1"/>
        <charset val="128"/>
      </rPr>
      <t>年値</t>
    </r>
    <rPh sb="0" eb="1">
      <t>チュウ</t>
    </rPh>
    <rPh sb="14" eb="15">
      <t>ネン</t>
    </rPh>
    <rPh sb="15" eb="16">
      <t>チ</t>
    </rPh>
    <phoneticPr fontId="2"/>
  </si>
  <si>
    <r>
      <t>2015</t>
    </r>
    <r>
      <rPr>
        <sz val="11"/>
        <color theme="1"/>
        <rFont val="ＭＳ 明朝"/>
        <family val="1"/>
        <charset val="128"/>
      </rPr>
      <t>年</t>
    </r>
  </si>
  <si>
    <r>
      <rPr>
        <sz val="11"/>
        <color theme="1"/>
        <rFont val="ＭＳ 明朝"/>
        <family val="1"/>
        <charset val="128"/>
      </rPr>
      <t>全世界（</t>
    </r>
    <r>
      <rPr>
        <sz val="11"/>
        <color theme="1"/>
        <rFont val="Times New Roman"/>
        <family val="1"/>
      </rPr>
      <t>201</t>
    </r>
    <r>
      <rPr>
        <sz val="11"/>
        <color theme="1"/>
        <rFont val="ＭＳ 明朝"/>
        <family val="1"/>
        <charset val="128"/>
      </rPr>
      <t>）</t>
    </r>
    <rPh sb="0" eb="3">
      <t>ゼンセカイ</t>
    </rPh>
    <phoneticPr fontId="2"/>
  </si>
  <si>
    <r>
      <rPr>
        <sz val="11"/>
        <color theme="1"/>
        <rFont val="ＭＳ 明朝"/>
        <family val="1"/>
        <charset val="128"/>
      </rPr>
      <t>到着旅客数
（</t>
    </r>
    <r>
      <rPr>
        <sz val="11"/>
        <color theme="1"/>
        <rFont val="Times New Roman"/>
        <family val="1"/>
      </rPr>
      <t>UNWTO</t>
    </r>
    <r>
      <rPr>
        <sz val="11"/>
        <color theme="1"/>
        <rFont val="ＭＳ 明朝"/>
        <family val="1"/>
        <charset val="128"/>
      </rPr>
      <t>）</t>
    </r>
    <rPh sb="0" eb="2">
      <t>トウチャク</t>
    </rPh>
    <rPh sb="2" eb="5">
      <t>リョカクスウ</t>
    </rPh>
    <phoneticPr fontId="2"/>
  </si>
  <si>
    <r>
      <rPr>
        <sz val="11"/>
        <color theme="1"/>
        <rFont val="ＭＳ 明朝"/>
        <family val="1"/>
        <charset val="128"/>
      </rPr>
      <t>国際旅行収入
（</t>
    </r>
    <r>
      <rPr>
        <sz val="11"/>
        <color theme="1"/>
        <rFont val="Times New Roman"/>
        <family val="1"/>
      </rPr>
      <t>UNWTO</t>
    </r>
    <r>
      <rPr>
        <sz val="11"/>
        <color theme="1"/>
        <rFont val="ＭＳ 明朝"/>
        <family val="1"/>
        <charset val="128"/>
      </rPr>
      <t>）</t>
    </r>
    <rPh sb="0" eb="2">
      <t>コクサイ</t>
    </rPh>
    <rPh sb="2" eb="4">
      <t>リョコウ</t>
    </rPh>
    <rPh sb="4" eb="6">
      <t>シュウニュウ</t>
    </rPh>
    <phoneticPr fontId="2"/>
  </si>
  <si>
    <r>
      <rPr>
        <sz val="11"/>
        <color theme="1"/>
        <rFont val="ＭＳ 明朝"/>
        <family val="1"/>
        <charset val="128"/>
      </rPr>
      <t>名目</t>
    </r>
    <r>
      <rPr>
        <sz val="11"/>
        <color theme="1"/>
        <rFont val="Times New Roman"/>
        <family val="1"/>
      </rPr>
      <t xml:space="preserve">GDP
</t>
    </r>
    <r>
      <rPr>
        <sz val="11"/>
        <color theme="1"/>
        <rFont val="ＭＳ 明朝"/>
        <family val="1"/>
        <charset val="128"/>
      </rPr>
      <t>（国連）</t>
    </r>
    <rPh sb="0" eb="2">
      <t>メイモク</t>
    </rPh>
    <rPh sb="7" eb="9">
      <t>コクレン</t>
    </rPh>
    <phoneticPr fontId="2"/>
  </si>
  <si>
    <r>
      <t>73</t>
    </r>
    <r>
      <rPr>
        <sz val="11"/>
        <color theme="1"/>
        <rFont val="ＭＳ 明朝"/>
        <family val="1"/>
        <charset val="128"/>
      </rPr>
      <t>兆</t>
    </r>
    <r>
      <rPr>
        <sz val="11"/>
        <color theme="1"/>
        <rFont val="Times New Roman"/>
        <family val="1"/>
      </rPr>
      <t>6,000</t>
    </r>
    <r>
      <rPr>
        <sz val="11"/>
        <color theme="1"/>
        <rFont val="ＭＳ 明朝"/>
        <family val="1"/>
        <charset val="128"/>
      </rPr>
      <t>億ドル</t>
    </r>
    <rPh sb="2" eb="3">
      <t>チョウ</t>
    </rPh>
    <rPh sb="8" eb="9">
      <t>オク</t>
    </rPh>
    <phoneticPr fontId="2"/>
  </si>
  <si>
    <r>
      <t>1</t>
    </r>
    <r>
      <rPr>
        <sz val="11"/>
        <color theme="1"/>
        <rFont val="ＭＳ 明朝"/>
        <family val="1"/>
        <charset val="128"/>
      </rPr>
      <t>兆</t>
    </r>
    <r>
      <rPr>
        <sz val="11"/>
        <color theme="1"/>
        <rFont val="Times New Roman"/>
        <family val="1"/>
      </rPr>
      <t>2,600</t>
    </r>
    <r>
      <rPr>
        <sz val="11"/>
        <color theme="1"/>
        <rFont val="ＭＳ 明朝"/>
        <family val="1"/>
        <charset val="128"/>
      </rPr>
      <t>億ドル</t>
    </r>
    <rPh sb="1" eb="2">
      <t>チョウ</t>
    </rPh>
    <rPh sb="7" eb="8">
      <t>オク</t>
    </rPh>
    <phoneticPr fontId="2"/>
  </si>
  <si>
    <r>
      <rPr>
        <sz val="11"/>
        <color theme="1"/>
        <rFont val="ＭＳ 明朝"/>
        <family val="1"/>
        <charset val="128"/>
      </rPr>
      <t>人口
（国連）</t>
    </r>
    <rPh sb="0" eb="2">
      <t>ジンコウ</t>
    </rPh>
    <rPh sb="4" eb="6">
      <t>コクレン</t>
    </rPh>
    <phoneticPr fontId="2"/>
  </si>
  <si>
    <r>
      <rPr>
        <sz val="11"/>
        <color theme="1"/>
        <rFont val="ＭＳ 明朝"/>
        <family val="1"/>
        <charset val="128"/>
      </rPr>
      <t>欧州（</t>
    </r>
    <r>
      <rPr>
        <sz val="11"/>
        <color theme="1"/>
        <rFont val="Times New Roman"/>
        <family val="1"/>
      </rPr>
      <t>54</t>
    </r>
    <r>
      <rPr>
        <sz val="11"/>
        <color theme="1"/>
        <rFont val="ＭＳ 明朝"/>
        <family val="1"/>
        <charset val="128"/>
      </rPr>
      <t>）　　　　　　</t>
    </r>
  </si>
  <si>
    <r>
      <rPr>
        <sz val="11"/>
        <color theme="1"/>
        <rFont val="ＭＳ 明朝"/>
        <family val="1"/>
        <charset val="128"/>
      </rPr>
      <t>米州（</t>
    </r>
    <r>
      <rPr>
        <sz val="11"/>
        <color theme="1"/>
        <rFont val="Times New Roman"/>
        <family val="1"/>
      </rPr>
      <t>35</t>
    </r>
    <r>
      <rPr>
        <sz val="11"/>
        <color theme="1"/>
        <rFont val="ＭＳ 明朝"/>
        <family val="1"/>
        <charset val="128"/>
      </rPr>
      <t>）　　　　　　</t>
    </r>
  </si>
  <si>
    <r>
      <rPr>
        <sz val="11"/>
        <color theme="1"/>
        <rFont val="ＭＳ 明朝"/>
        <family val="1"/>
        <charset val="128"/>
      </rPr>
      <t>アジア太平洋（</t>
    </r>
    <r>
      <rPr>
        <sz val="11"/>
        <color theme="1"/>
        <rFont val="Times New Roman"/>
        <family val="1"/>
      </rPr>
      <t>42</t>
    </r>
    <r>
      <rPr>
        <sz val="11"/>
        <color theme="1"/>
        <rFont val="ＭＳ 明朝"/>
        <family val="1"/>
        <charset val="128"/>
      </rPr>
      <t>）　</t>
    </r>
  </si>
  <si>
    <r>
      <rPr>
        <sz val="11"/>
        <color theme="1"/>
        <rFont val="ＭＳ 明朝"/>
        <family val="1"/>
        <charset val="128"/>
      </rPr>
      <t>アフリカ</t>
    </r>
    <r>
      <rPr>
        <sz val="11"/>
        <color theme="1"/>
        <rFont val="Times New Roman"/>
        <family val="1"/>
      </rPr>
      <t>(54)</t>
    </r>
    <r>
      <rPr>
        <sz val="11"/>
        <color theme="1"/>
        <rFont val="ＭＳ 明朝"/>
        <family val="1"/>
        <charset val="128"/>
      </rPr>
      <t>　　　　</t>
    </r>
  </si>
  <si>
    <r>
      <rPr>
        <sz val="11"/>
        <color theme="1"/>
        <rFont val="ＭＳ 明朝"/>
        <family val="1"/>
        <charset val="128"/>
      </rPr>
      <t>中東（</t>
    </r>
    <r>
      <rPr>
        <sz val="11"/>
        <color theme="1"/>
        <rFont val="Times New Roman"/>
        <family val="1"/>
      </rPr>
      <t>16</t>
    </r>
    <r>
      <rPr>
        <sz val="11"/>
        <color theme="1"/>
        <rFont val="ＭＳ 明朝"/>
        <family val="1"/>
        <charset val="128"/>
      </rPr>
      <t>）　　　　　</t>
    </r>
  </si>
  <si>
    <r>
      <rPr>
        <sz val="11"/>
        <rFont val="ＭＳ 明朝"/>
        <family val="1"/>
        <charset val="128"/>
      </rPr>
      <t>外国籍の旅客</t>
    </r>
    <rPh sb="0" eb="2">
      <t>ｶﾞｲｺｸ</t>
    </rPh>
    <phoneticPr fontId="10" type="noConversion"/>
  </si>
  <si>
    <r>
      <rPr>
        <sz val="11"/>
        <rFont val="ＭＳ 明朝"/>
        <family val="1"/>
        <charset val="128"/>
      </rPr>
      <t>香港・マカオ</t>
    </r>
    <phoneticPr fontId="2"/>
  </si>
  <si>
    <r>
      <rPr>
        <sz val="11"/>
        <rFont val="ＭＳ 明朝"/>
        <family val="1"/>
        <charset val="128"/>
      </rPr>
      <t>中国</t>
    </r>
    <rPh sb="0" eb="2">
      <t>チュウゴク</t>
    </rPh>
    <phoneticPr fontId="2"/>
  </si>
  <si>
    <r>
      <rPr>
        <sz val="11"/>
        <rFont val="ＭＳ 明朝"/>
        <family val="1"/>
        <charset val="128"/>
      </rPr>
      <t>日本</t>
    </r>
    <phoneticPr fontId="2"/>
  </si>
  <si>
    <r>
      <rPr>
        <sz val="11"/>
        <rFont val="ＭＳ 明朝"/>
        <family val="1"/>
        <charset val="128"/>
      </rPr>
      <t>韓国</t>
    </r>
    <rPh sb="0" eb="2">
      <t>カンコク</t>
    </rPh>
    <phoneticPr fontId="2"/>
  </si>
  <si>
    <r>
      <rPr>
        <sz val="11"/>
        <rFont val="ＭＳ 明朝"/>
        <family val="1"/>
        <charset val="128"/>
      </rPr>
      <t>インド</t>
    </r>
    <phoneticPr fontId="2"/>
  </si>
  <si>
    <r>
      <rPr>
        <sz val="11"/>
        <rFont val="ＭＳ 明朝"/>
        <family val="1"/>
        <charset val="128"/>
      </rPr>
      <t>中東諸国</t>
    </r>
    <rPh sb="2" eb="4">
      <t>ショコク</t>
    </rPh>
    <phoneticPr fontId="2"/>
  </si>
  <si>
    <r>
      <rPr>
        <sz val="11"/>
        <rFont val="ＭＳ 明朝"/>
        <family val="1"/>
        <charset val="128"/>
      </rPr>
      <t>合計</t>
    </r>
    <phoneticPr fontId="10" type="noConversion"/>
  </si>
  <si>
    <r>
      <rPr>
        <sz val="11"/>
        <rFont val="ＭＳ 明朝"/>
        <family val="1"/>
        <charset val="128"/>
      </rPr>
      <t>華僑の旅客</t>
    </r>
    <phoneticPr fontId="10" type="noConversion"/>
  </si>
  <si>
    <t>居住地</t>
    <rPh sb="0" eb="3">
      <t>キョジュウチ</t>
    </rPh>
    <phoneticPr fontId="2"/>
  </si>
  <si>
    <r>
      <rPr>
        <sz val="11"/>
        <color theme="1"/>
        <rFont val="ＭＳ 明朝"/>
        <family val="1"/>
        <charset val="128"/>
      </rPr>
      <t>入国手段</t>
    </r>
    <rPh sb="0" eb="2">
      <t>ニュウコク</t>
    </rPh>
    <rPh sb="2" eb="4">
      <t>シュダン</t>
    </rPh>
    <phoneticPr fontId="2"/>
  </si>
  <si>
    <r>
      <rPr>
        <sz val="11"/>
        <color theme="1"/>
        <rFont val="ＭＳ 明朝"/>
        <family val="1"/>
        <charset val="128"/>
      </rPr>
      <t>船舶</t>
    </r>
    <rPh sb="0" eb="2">
      <t>センパク</t>
    </rPh>
    <phoneticPr fontId="2"/>
  </si>
  <si>
    <r>
      <rPr>
        <sz val="11"/>
        <color theme="1"/>
        <rFont val="ＭＳ 明朝"/>
        <family val="1"/>
        <charset val="128"/>
      </rPr>
      <t>鉄道</t>
    </r>
    <rPh sb="0" eb="2">
      <t>テツドウ</t>
    </rPh>
    <phoneticPr fontId="2"/>
  </si>
  <si>
    <r>
      <rPr>
        <sz val="11"/>
        <color theme="1"/>
        <rFont val="ＭＳ 明朝"/>
        <family val="1"/>
        <charset val="128"/>
      </rPr>
      <t>自動車</t>
    </r>
    <rPh sb="0" eb="3">
      <t>ジドウシャ</t>
    </rPh>
    <phoneticPr fontId="2"/>
  </si>
  <si>
    <r>
      <rPr>
        <sz val="11"/>
        <color theme="1"/>
        <rFont val="ＭＳ 明朝"/>
        <family val="1"/>
        <charset val="128"/>
      </rPr>
      <t>徒歩</t>
    </r>
    <rPh sb="0" eb="2">
      <t>トホ</t>
    </rPh>
    <phoneticPr fontId="2"/>
  </si>
  <si>
    <r>
      <rPr>
        <sz val="11"/>
        <color theme="1"/>
        <rFont val="ＭＳ 明朝"/>
        <family val="1"/>
        <charset val="128"/>
      </rPr>
      <t>合計</t>
    </r>
    <rPh sb="0" eb="2">
      <t>ゴウケイ</t>
    </rPh>
    <phoneticPr fontId="2"/>
  </si>
  <si>
    <r>
      <rPr>
        <sz val="11"/>
        <color theme="1"/>
        <rFont val="ＭＳ 明朝"/>
        <family val="1"/>
        <charset val="128"/>
      </rPr>
      <t>香港同胞</t>
    </r>
    <phoneticPr fontId="2"/>
  </si>
  <si>
    <r>
      <rPr>
        <sz val="11"/>
        <color theme="1"/>
        <rFont val="ＭＳ 明朝"/>
        <family val="1"/>
        <charset val="128"/>
      </rPr>
      <t>マカオ同胞</t>
    </r>
    <phoneticPr fontId="2"/>
  </si>
  <si>
    <r>
      <rPr>
        <sz val="11"/>
        <color theme="1"/>
        <rFont val="ＭＳ 明朝"/>
        <family val="1"/>
        <charset val="128"/>
      </rPr>
      <t>台湾同胞</t>
    </r>
  </si>
  <si>
    <r>
      <rPr>
        <sz val="11"/>
        <color theme="1"/>
        <rFont val="ＭＳ 明朝"/>
        <family val="1"/>
        <charset val="128"/>
      </rPr>
      <t>外国人</t>
    </r>
  </si>
  <si>
    <r>
      <rPr>
        <sz val="11"/>
        <color theme="1"/>
        <rFont val="ＭＳ 明朝"/>
        <family val="1"/>
        <charset val="128"/>
      </rPr>
      <t>人数</t>
    </r>
    <rPh sb="0" eb="2">
      <t>ニンズウ</t>
    </rPh>
    <phoneticPr fontId="2"/>
  </si>
  <si>
    <r>
      <rPr>
        <sz val="11"/>
        <color theme="1"/>
        <rFont val="ＭＳ 明朝"/>
        <family val="1"/>
        <charset val="128"/>
      </rPr>
      <t>インバウンド</t>
    </r>
    <phoneticPr fontId="2"/>
  </si>
  <si>
    <r>
      <rPr>
        <sz val="11"/>
        <color theme="1"/>
        <rFont val="ＭＳ 明朝"/>
        <family val="1"/>
        <charset val="128"/>
      </rPr>
      <t>米国居住者
カナダ行き</t>
    </r>
    <rPh sb="0" eb="2">
      <t>ベイコク</t>
    </rPh>
    <rPh sb="2" eb="4">
      <t>キョジュウ</t>
    </rPh>
    <rPh sb="4" eb="5">
      <t>シャ</t>
    </rPh>
    <rPh sb="9" eb="10">
      <t>イキ</t>
    </rPh>
    <phoneticPr fontId="2"/>
  </si>
  <si>
    <r>
      <rPr>
        <sz val="11"/>
        <color theme="1"/>
        <rFont val="ＭＳ 明朝"/>
        <family val="1"/>
        <charset val="128"/>
      </rPr>
      <t>インバウンド合計</t>
    </r>
    <rPh sb="6" eb="8">
      <t>ゴウケイ</t>
    </rPh>
    <phoneticPr fontId="2"/>
  </si>
  <si>
    <r>
      <rPr>
        <sz val="11"/>
        <color theme="1"/>
        <rFont val="ＭＳ 明朝"/>
        <family val="1"/>
        <charset val="128"/>
      </rPr>
      <t>日帰り</t>
    </r>
    <rPh sb="0" eb="2">
      <t>ヒガエ</t>
    </rPh>
    <phoneticPr fontId="2"/>
  </si>
  <si>
    <r>
      <rPr>
        <sz val="11"/>
        <color theme="1"/>
        <rFont val="ＭＳ 明朝"/>
        <family val="1"/>
        <charset val="128"/>
      </rPr>
      <t>宿泊</t>
    </r>
    <rPh sb="0" eb="2">
      <t>シュクハク</t>
    </rPh>
    <phoneticPr fontId="2"/>
  </si>
  <si>
    <r>
      <rPr>
        <sz val="11"/>
        <color theme="1"/>
        <rFont val="ＭＳ 明朝"/>
        <family val="1"/>
        <charset val="128"/>
      </rPr>
      <t>自動車計</t>
    </r>
    <rPh sb="0" eb="3">
      <t>ジドウシャ</t>
    </rPh>
    <rPh sb="3" eb="4">
      <t>ケイ</t>
    </rPh>
    <phoneticPr fontId="2"/>
  </si>
  <si>
    <r>
      <rPr>
        <sz val="11"/>
        <color theme="1"/>
        <rFont val="ＭＳ 明朝"/>
        <family val="1"/>
        <charset val="128"/>
      </rPr>
      <t>航空</t>
    </r>
    <rPh sb="0" eb="2">
      <t>コウクウ</t>
    </rPh>
    <phoneticPr fontId="2"/>
  </si>
  <si>
    <r>
      <rPr>
        <sz val="11"/>
        <color theme="1"/>
        <rFont val="ＭＳ 明朝"/>
        <family val="1"/>
        <charset val="128"/>
      </rPr>
      <t>バス</t>
    </r>
    <phoneticPr fontId="2"/>
  </si>
  <si>
    <r>
      <rPr>
        <sz val="11"/>
        <color theme="1"/>
        <rFont val="ＭＳ 明朝"/>
        <family val="1"/>
        <charset val="128"/>
      </rPr>
      <t>その他</t>
    </r>
    <rPh sb="2" eb="3">
      <t>タ</t>
    </rPh>
    <phoneticPr fontId="2"/>
  </si>
  <si>
    <r>
      <rPr>
        <sz val="11"/>
        <color theme="1"/>
        <rFont val="ＭＳ 明朝"/>
        <family val="1"/>
        <charset val="128"/>
      </rPr>
      <t>アウトバウンド</t>
    </r>
    <phoneticPr fontId="2"/>
  </si>
  <si>
    <r>
      <rPr>
        <sz val="11"/>
        <color theme="1"/>
        <rFont val="ＭＳ 明朝"/>
        <family val="1"/>
        <charset val="128"/>
      </rPr>
      <t>カナダ居住者
米国から帰り</t>
    </r>
    <rPh sb="3" eb="6">
      <t>キョジュウシャ</t>
    </rPh>
    <rPh sb="7" eb="9">
      <t>ベイコク</t>
    </rPh>
    <rPh sb="11" eb="12">
      <t>カエ</t>
    </rPh>
    <phoneticPr fontId="2"/>
  </si>
  <si>
    <t>アウトバウンド合計</t>
    <rPh sb="7" eb="9">
      <t>ゴウケイ</t>
    </rPh>
    <phoneticPr fontId="2"/>
  </si>
  <si>
    <r>
      <rPr>
        <sz val="11"/>
        <color theme="1"/>
        <rFont val="ＭＳ 明朝"/>
        <family val="1"/>
        <charset val="128"/>
      </rPr>
      <t>自動車</t>
    </r>
    <r>
      <rPr>
        <sz val="11"/>
        <color theme="1"/>
        <rFont val="ＭＳ 明朝"/>
        <family val="1"/>
        <charset val="128"/>
      </rPr>
      <t>計</t>
    </r>
    <rPh sb="0" eb="3">
      <t>ジドウシャ</t>
    </rPh>
    <rPh sb="3" eb="4">
      <t>ケイ</t>
    </rPh>
    <phoneticPr fontId="2"/>
  </si>
  <si>
    <r>
      <t>比率</t>
    </r>
    <r>
      <rPr>
        <vertAlign val="superscript"/>
        <sz val="11"/>
        <color theme="1"/>
        <rFont val="ＭＳ 明朝"/>
        <family val="1"/>
        <charset val="128"/>
      </rPr>
      <t>＊</t>
    </r>
    <rPh sb="0" eb="2">
      <t>ヒリツ</t>
    </rPh>
    <phoneticPr fontId="2"/>
  </si>
  <si>
    <t>注：＊インバウンド合計およびアウトバウンド合計に対するそれぞれの比率</t>
    <rPh sb="0" eb="1">
      <t>チュウ</t>
    </rPh>
    <rPh sb="9" eb="11">
      <t>ゴウケイ</t>
    </rPh>
    <rPh sb="21" eb="23">
      <t>ゴウケイ</t>
    </rPh>
    <rPh sb="24" eb="25">
      <t>タイ</t>
    </rPh>
    <rPh sb="32" eb="34">
      <t>ヒリツ</t>
    </rPh>
    <phoneticPr fontId="2"/>
  </si>
  <si>
    <r>
      <rPr>
        <sz val="10.5"/>
        <color theme="1"/>
        <rFont val="ＭＳ ゴシック"/>
        <family val="3"/>
        <charset val="128"/>
      </rPr>
      <t>（</t>
    </r>
    <r>
      <rPr>
        <sz val="10.5"/>
        <color theme="1"/>
        <rFont val="ＭＳ ゴシック"/>
        <family val="3"/>
        <charset val="128"/>
      </rPr>
      <t>単位：千人）</t>
    </r>
    <rPh sb="1" eb="3">
      <t>タンイ</t>
    </rPh>
    <rPh sb="4" eb="5">
      <t>セン</t>
    </rPh>
    <rPh sb="5" eb="6">
      <t>ニン</t>
    </rPh>
    <phoneticPr fontId="2"/>
  </si>
  <si>
    <r>
      <t xml:space="preserve"> </t>
    </r>
    <r>
      <rPr>
        <sz val="11"/>
        <rFont val="ＭＳ 明朝"/>
        <family val="1"/>
        <charset val="128"/>
      </rPr>
      <t>年</t>
    </r>
    <rPh sb="1" eb="2">
      <t>ネン</t>
    </rPh>
    <phoneticPr fontId="2"/>
  </si>
  <si>
    <r>
      <t>11</t>
    </r>
    <r>
      <rPr>
        <sz val="11"/>
        <color theme="1"/>
        <rFont val="ＭＳ 明朝"/>
        <family val="1"/>
        <charset val="128"/>
      </rPr>
      <t>億</t>
    </r>
    <r>
      <rPr>
        <sz val="11"/>
        <color theme="1"/>
        <rFont val="Times New Roman"/>
        <family val="1"/>
      </rPr>
      <t>8,600</t>
    </r>
    <r>
      <rPr>
        <sz val="11"/>
        <color theme="1"/>
        <rFont val="ＭＳ 明朝"/>
        <family val="1"/>
        <charset val="128"/>
      </rPr>
      <t>万人</t>
    </r>
    <rPh sb="2" eb="3">
      <t>オク</t>
    </rPh>
    <rPh sb="8" eb="10">
      <t>マンニン</t>
    </rPh>
    <phoneticPr fontId="2"/>
  </si>
  <si>
    <r>
      <t>72</t>
    </r>
    <r>
      <rPr>
        <sz val="11"/>
        <color theme="1"/>
        <rFont val="ＭＳ 明朝"/>
        <family val="1"/>
        <charset val="128"/>
      </rPr>
      <t>億</t>
    </r>
    <r>
      <rPr>
        <sz val="11"/>
        <color theme="1"/>
        <rFont val="Times New Roman"/>
        <family val="1"/>
      </rPr>
      <t xml:space="preserve">1,000 </t>
    </r>
    <r>
      <rPr>
        <sz val="11"/>
        <color theme="1"/>
        <rFont val="ＭＳ 明朝"/>
        <family val="1"/>
        <charset val="128"/>
      </rPr>
      <t>万人</t>
    </r>
    <rPh sb="2" eb="3">
      <t>オク</t>
    </rPh>
    <rPh sb="9" eb="11">
      <t>マンニン</t>
    </rPh>
    <phoneticPr fontId="2"/>
  </si>
  <si>
    <r>
      <t>1990</t>
    </r>
    <r>
      <rPr>
        <sz val="11"/>
        <color theme="1"/>
        <rFont val="ＭＳ 明朝"/>
        <family val="1"/>
        <charset val="128"/>
      </rPr>
      <t>年</t>
    </r>
    <rPh sb="4" eb="5">
      <t>ネン</t>
    </rPh>
    <phoneticPr fontId="2"/>
  </si>
  <si>
    <r>
      <t>1996</t>
    </r>
    <r>
      <rPr>
        <sz val="11"/>
        <color theme="1"/>
        <rFont val="ＭＳ 明朝"/>
        <family val="1"/>
        <charset val="128"/>
      </rPr>
      <t>年</t>
    </r>
    <rPh sb="4" eb="5">
      <t>ネン</t>
    </rPh>
    <phoneticPr fontId="2"/>
  </si>
  <si>
    <r>
      <t>1999</t>
    </r>
    <r>
      <rPr>
        <sz val="11"/>
        <color theme="1"/>
        <rFont val="ＭＳ 明朝"/>
        <family val="1"/>
        <charset val="128"/>
      </rPr>
      <t>年</t>
    </r>
    <rPh sb="4" eb="5">
      <t>ネン</t>
    </rPh>
    <phoneticPr fontId="2"/>
  </si>
  <si>
    <r>
      <rPr>
        <sz val="11"/>
        <color theme="1"/>
        <rFont val="ＭＳ 明朝"/>
        <family val="1"/>
        <charset val="128"/>
      </rPr>
      <t>トリップ数</t>
    </r>
    <rPh sb="4" eb="5">
      <t>スウ</t>
    </rPh>
    <phoneticPr fontId="2"/>
  </si>
  <si>
    <r>
      <rPr>
        <sz val="11"/>
        <color theme="1"/>
        <rFont val="ＭＳ 明朝"/>
        <family val="1"/>
        <charset val="128"/>
      </rPr>
      <t>日帰り率</t>
    </r>
    <rPh sb="0" eb="2">
      <t>ヒガエ</t>
    </rPh>
    <rPh sb="3" eb="4">
      <t>リツ</t>
    </rPh>
    <phoneticPr fontId="2"/>
  </si>
  <si>
    <r>
      <rPr>
        <sz val="11"/>
        <color theme="1"/>
        <rFont val="ＭＳ 明朝"/>
        <family val="1"/>
        <charset val="128"/>
      </rPr>
      <t>カナダ居住者の　　　　　　　米国旅行</t>
    </r>
    <rPh sb="3" eb="6">
      <t>キョジュウシャ</t>
    </rPh>
    <rPh sb="14" eb="16">
      <t>ベイコク</t>
    </rPh>
    <rPh sb="16" eb="18">
      <t>リョコウ</t>
    </rPh>
    <phoneticPr fontId="2"/>
  </si>
  <si>
    <r>
      <rPr>
        <sz val="11"/>
        <color theme="1"/>
        <rFont val="ＭＳ 明朝"/>
        <family val="1"/>
        <charset val="128"/>
      </rPr>
      <t>米国居住者の　　　　　　　　カナダ旅行</t>
    </r>
    <rPh sb="0" eb="2">
      <t>ベイコク</t>
    </rPh>
    <rPh sb="2" eb="5">
      <t>キョジュウシャ</t>
    </rPh>
    <rPh sb="17" eb="19">
      <t>リョコウ</t>
    </rPh>
    <phoneticPr fontId="2"/>
  </si>
  <si>
    <r>
      <rPr>
        <sz val="11"/>
        <color theme="1"/>
        <rFont val="ＭＳ 明朝"/>
        <family val="1"/>
        <charset val="128"/>
      </rPr>
      <t>合計</t>
    </r>
    <rPh sb="0" eb="2">
      <t>ゴウケイ</t>
    </rPh>
    <phoneticPr fontId="2"/>
  </si>
  <si>
    <r>
      <t>1990</t>
    </r>
    <r>
      <rPr>
        <sz val="11"/>
        <rFont val="ＭＳ 明朝"/>
        <family val="1"/>
        <charset val="128"/>
      </rPr>
      <t>年</t>
    </r>
    <rPh sb="4" eb="5">
      <t>ネン</t>
    </rPh>
    <phoneticPr fontId="2"/>
  </si>
  <si>
    <r>
      <t>1996</t>
    </r>
    <r>
      <rPr>
        <sz val="11"/>
        <rFont val="ＭＳ 明朝"/>
        <family val="1"/>
        <charset val="128"/>
      </rPr>
      <t>年</t>
    </r>
    <rPh sb="4" eb="5">
      <t>ネン</t>
    </rPh>
    <phoneticPr fontId="2"/>
  </si>
  <si>
    <r>
      <t>1999</t>
    </r>
    <r>
      <rPr>
        <sz val="11"/>
        <rFont val="ＭＳ 明朝"/>
        <family val="1"/>
        <charset val="128"/>
      </rPr>
      <t>年</t>
    </r>
    <rPh sb="4" eb="5">
      <t>ネン</t>
    </rPh>
    <phoneticPr fontId="2"/>
  </si>
  <si>
    <r>
      <rPr>
        <sz val="11"/>
        <rFont val="ＭＳ 明朝"/>
        <family val="1"/>
        <charset val="128"/>
      </rPr>
      <t>宿泊</t>
    </r>
    <rPh sb="0" eb="2">
      <t>シュクハク</t>
    </rPh>
    <phoneticPr fontId="2"/>
  </si>
  <si>
    <r>
      <rPr>
        <sz val="11"/>
        <rFont val="ＭＳ 明朝"/>
        <family val="1"/>
        <charset val="128"/>
      </rPr>
      <t>陸上交通手段</t>
    </r>
    <rPh sb="0" eb="1">
      <t>リク</t>
    </rPh>
    <rPh sb="1" eb="2">
      <t>ジョウ</t>
    </rPh>
    <rPh sb="2" eb="4">
      <t>コウツウ</t>
    </rPh>
    <rPh sb="4" eb="6">
      <t>シュダン</t>
    </rPh>
    <phoneticPr fontId="2"/>
  </si>
  <si>
    <r>
      <rPr>
        <sz val="11"/>
        <rFont val="ＭＳ 明朝"/>
        <family val="1"/>
        <charset val="128"/>
      </rPr>
      <t>宿泊計</t>
    </r>
    <rPh sb="0" eb="2">
      <t>シュクハク</t>
    </rPh>
    <rPh sb="2" eb="3">
      <t>ケイ</t>
    </rPh>
    <phoneticPr fontId="2"/>
  </si>
  <si>
    <r>
      <rPr>
        <sz val="11"/>
        <rFont val="ＭＳ 明朝"/>
        <family val="1"/>
        <charset val="128"/>
      </rPr>
      <t>宿泊・日帰り合計</t>
    </r>
    <rPh sb="0" eb="2">
      <t>シュクハク</t>
    </rPh>
    <rPh sb="3" eb="5">
      <t>ヒガエ</t>
    </rPh>
    <rPh sb="6" eb="8">
      <t>ゴウケイ</t>
    </rPh>
    <phoneticPr fontId="2"/>
  </si>
  <si>
    <r>
      <rPr>
        <sz val="11"/>
        <rFont val="ＭＳ 明朝"/>
        <family val="1"/>
        <charset val="128"/>
      </rPr>
      <t>日帰り率</t>
    </r>
    <rPh sb="0" eb="2">
      <t>ヒガエ</t>
    </rPh>
    <rPh sb="3" eb="4">
      <t>リツ</t>
    </rPh>
    <phoneticPr fontId="2"/>
  </si>
  <si>
    <t>日帰り（陸上交通手段）</t>
    <rPh sb="0" eb="2">
      <t>ヒガエ</t>
    </rPh>
    <rPh sb="4" eb="5">
      <t>リク</t>
    </rPh>
    <rPh sb="5" eb="6">
      <t>ジョウ</t>
    </rPh>
    <rPh sb="6" eb="8">
      <t>コウツウ</t>
    </rPh>
    <rPh sb="8" eb="10">
      <t>シュダン</t>
    </rPh>
    <phoneticPr fontId="2"/>
  </si>
  <si>
    <t>メキシコ居住者の米国旅行</t>
    <phoneticPr fontId="2"/>
  </si>
  <si>
    <t>米国居住者のメキシコ旅行</t>
    <phoneticPr fontId="2"/>
  </si>
  <si>
    <r>
      <rPr>
        <sz val="11"/>
        <rFont val="ＭＳ 明朝"/>
        <family val="1"/>
        <charset val="128"/>
      </rPr>
      <t>発地</t>
    </r>
    <rPh sb="0" eb="1">
      <t>ハツ</t>
    </rPh>
    <rPh sb="1" eb="2">
      <t>チ</t>
    </rPh>
    <phoneticPr fontId="20"/>
  </si>
  <si>
    <r>
      <rPr>
        <sz val="11"/>
        <rFont val="ＭＳ 明朝"/>
        <family val="1"/>
        <charset val="128"/>
      </rPr>
      <t>着地</t>
    </r>
    <rPh sb="0" eb="2">
      <t>チャクチ</t>
    </rPh>
    <phoneticPr fontId="20"/>
  </si>
  <si>
    <r>
      <rPr>
        <sz val="11"/>
        <rFont val="ＭＳ 明朝"/>
        <family val="1"/>
        <charset val="128"/>
      </rPr>
      <t>米国</t>
    </r>
    <rPh sb="0" eb="2">
      <t>ベイコク</t>
    </rPh>
    <phoneticPr fontId="20"/>
  </si>
  <si>
    <r>
      <rPr>
        <sz val="11"/>
        <rFont val="ＭＳ 明朝"/>
        <family val="1"/>
        <charset val="128"/>
      </rPr>
      <t>全地域</t>
    </r>
    <rPh sb="0" eb="3">
      <t>ゼンチイキ</t>
    </rPh>
    <phoneticPr fontId="2"/>
  </si>
  <si>
    <r>
      <rPr>
        <sz val="11"/>
        <color theme="1"/>
        <rFont val="ＭＳ 明朝"/>
        <family val="1"/>
        <charset val="128"/>
      </rPr>
      <t>合計</t>
    </r>
    <rPh sb="0" eb="2">
      <t>ゴウケイ</t>
    </rPh>
    <phoneticPr fontId="20"/>
  </si>
  <si>
    <r>
      <rPr>
        <sz val="11"/>
        <color theme="1"/>
        <rFont val="ＭＳ 明朝"/>
        <family val="1"/>
        <charset val="128"/>
      </rPr>
      <t>宿泊</t>
    </r>
    <rPh sb="0" eb="2">
      <t>シュクハク</t>
    </rPh>
    <phoneticPr fontId="20"/>
  </si>
  <si>
    <r>
      <rPr>
        <sz val="11"/>
        <color theme="1"/>
        <rFont val="ＭＳ 明朝"/>
        <family val="1"/>
        <charset val="128"/>
      </rPr>
      <t>日帰り</t>
    </r>
    <rPh sb="0" eb="2">
      <t>ヒガエ</t>
    </rPh>
    <phoneticPr fontId="20"/>
  </si>
  <si>
    <r>
      <rPr>
        <sz val="11"/>
        <rFont val="ＭＳ 明朝"/>
        <family val="1"/>
        <charset val="128"/>
      </rPr>
      <t>カナダ</t>
    </r>
    <phoneticPr fontId="20"/>
  </si>
  <si>
    <r>
      <rPr>
        <sz val="11"/>
        <rFont val="ＭＳ 明朝"/>
        <family val="1"/>
        <charset val="128"/>
      </rPr>
      <t>メキシコ</t>
    </r>
    <phoneticPr fontId="20"/>
  </si>
  <si>
    <r>
      <rPr>
        <sz val="11"/>
        <rFont val="ＭＳ 明朝"/>
        <family val="1"/>
        <charset val="128"/>
      </rPr>
      <t>合計</t>
    </r>
    <rPh sb="0" eb="2">
      <t>ゴウケイ</t>
    </rPh>
    <phoneticPr fontId="20"/>
  </si>
  <si>
    <r>
      <rPr>
        <sz val="11"/>
        <rFont val="ＭＳ 明朝"/>
        <family val="1"/>
        <charset val="128"/>
      </rPr>
      <t>宿泊</t>
    </r>
    <rPh sb="0" eb="2">
      <t>シュクハク</t>
    </rPh>
    <phoneticPr fontId="20"/>
  </si>
  <si>
    <r>
      <rPr>
        <sz val="11"/>
        <rFont val="ＭＳ 明朝"/>
        <family val="1"/>
        <charset val="128"/>
      </rPr>
      <t>日帰り</t>
    </r>
    <rPh sb="0" eb="2">
      <t>ヒガエ</t>
    </rPh>
    <phoneticPr fontId="20"/>
  </si>
  <si>
    <r>
      <rPr>
        <sz val="11"/>
        <rFont val="ＭＳ 明朝"/>
        <family val="1"/>
        <charset val="128"/>
      </rPr>
      <t>アウトバウンド</t>
    </r>
    <phoneticPr fontId="2"/>
  </si>
  <si>
    <r>
      <rPr>
        <sz val="11"/>
        <rFont val="ＭＳ 明朝"/>
        <family val="1"/>
        <charset val="128"/>
      </rPr>
      <t>インバウンド</t>
    </r>
    <phoneticPr fontId="2"/>
  </si>
  <si>
    <r>
      <rPr>
        <sz val="11"/>
        <color theme="1"/>
        <rFont val="ＭＳ 明朝"/>
        <family val="1"/>
        <charset val="128"/>
      </rPr>
      <t>日帰り</t>
    </r>
    <r>
      <rPr>
        <sz val="11"/>
        <color theme="1"/>
        <rFont val="Times New Roman"/>
        <family val="1"/>
      </rPr>
      <t>*</t>
    </r>
    <rPh sb="0" eb="2">
      <t>ヒガエ</t>
    </rPh>
    <phoneticPr fontId="20"/>
  </si>
  <si>
    <r>
      <rPr>
        <sz val="11"/>
        <color theme="1"/>
        <rFont val="ＭＳ 明朝"/>
        <family val="1"/>
        <charset val="128"/>
      </rPr>
      <t>合計</t>
    </r>
    <r>
      <rPr>
        <sz val="11"/>
        <color theme="1"/>
        <rFont val="Times New Roman"/>
        <family val="1"/>
      </rPr>
      <t>*</t>
    </r>
    <rPh sb="0" eb="2">
      <t>ゴウケイ</t>
    </rPh>
    <phoneticPr fontId="20"/>
  </si>
  <si>
    <r>
      <rPr>
        <sz val="11"/>
        <color theme="1"/>
        <rFont val="ＭＳ 明朝"/>
        <family val="1"/>
        <charset val="128"/>
      </rPr>
      <t>項目</t>
    </r>
    <rPh sb="0" eb="2">
      <t>コウモク</t>
    </rPh>
    <phoneticPr fontId="2"/>
  </si>
  <si>
    <r>
      <rPr>
        <sz val="11"/>
        <color theme="1"/>
        <rFont val="ＭＳ 明朝"/>
        <family val="1"/>
        <charset val="128"/>
      </rPr>
      <t>国内旅行</t>
    </r>
    <rPh sb="0" eb="2">
      <t>コクナイ</t>
    </rPh>
    <rPh sb="2" eb="4">
      <t>リョコウ</t>
    </rPh>
    <phoneticPr fontId="2"/>
  </si>
  <si>
    <r>
      <rPr>
        <sz val="11"/>
        <color theme="1"/>
        <rFont val="ＭＳ 明朝"/>
        <family val="1"/>
        <charset val="128"/>
      </rPr>
      <t>日帰り旅行</t>
    </r>
    <rPh sb="0" eb="2">
      <t>ヒガエ</t>
    </rPh>
    <rPh sb="3" eb="5">
      <t>リョコウ</t>
    </rPh>
    <phoneticPr fontId="2"/>
  </si>
  <si>
    <r>
      <rPr>
        <sz val="11"/>
        <color theme="1"/>
        <rFont val="ＭＳ 明朝"/>
        <family val="1"/>
        <charset val="128"/>
      </rPr>
      <t>宿泊旅行</t>
    </r>
    <rPh sb="0" eb="2">
      <t>シュクハク</t>
    </rPh>
    <rPh sb="2" eb="4">
      <t>リョコウ</t>
    </rPh>
    <phoneticPr fontId="2"/>
  </si>
  <si>
    <r>
      <rPr>
        <sz val="11"/>
        <color theme="1"/>
        <rFont val="ＭＳ 明朝"/>
        <family val="1"/>
        <charset val="128"/>
      </rPr>
      <t>うち州際旅行</t>
    </r>
    <rPh sb="2" eb="3">
      <t>シュウ</t>
    </rPh>
    <rPh sb="3" eb="4">
      <t>サイ</t>
    </rPh>
    <rPh sb="4" eb="6">
      <t>リョコウ</t>
    </rPh>
    <phoneticPr fontId="2"/>
  </si>
  <si>
    <r>
      <rPr>
        <sz val="11"/>
        <color theme="1"/>
        <rFont val="ＭＳ 明朝"/>
        <family val="1"/>
        <charset val="128"/>
      </rPr>
      <t>支出額</t>
    </r>
    <r>
      <rPr>
        <sz val="11"/>
        <color theme="1"/>
        <rFont val="Times New Roman"/>
        <family val="1"/>
      </rPr>
      <t>/</t>
    </r>
    <r>
      <rPr>
        <sz val="11"/>
        <color theme="1"/>
        <rFont val="ＭＳ 明朝"/>
        <family val="1"/>
        <charset val="128"/>
      </rPr>
      <t>トリップ</t>
    </r>
    <rPh sb="0" eb="3">
      <t>シシュツガク</t>
    </rPh>
    <phoneticPr fontId="2"/>
  </si>
  <si>
    <r>
      <rPr>
        <sz val="11"/>
        <color theme="1"/>
        <rFont val="ＭＳ 明朝"/>
        <family val="1"/>
        <charset val="128"/>
      </rPr>
      <t>州際旅行トリップ比率（</t>
    </r>
    <r>
      <rPr>
        <sz val="11"/>
        <color theme="1"/>
        <rFont val="Times New Roman"/>
        <family val="1"/>
      </rPr>
      <t>D/A</t>
    </r>
    <r>
      <rPr>
        <sz val="11"/>
        <color theme="1"/>
        <rFont val="ＭＳ 明朝"/>
        <family val="1"/>
        <charset val="128"/>
      </rPr>
      <t>）</t>
    </r>
    <rPh sb="0" eb="1">
      <t>シュウ</t>
    </rPh>
    <rPh sb="1" eb="2">
      <t>サイ</t>
    </rPh>
    <rPh sb="2" eb="4">
      <t>リョコウ</t>
    </rPh>
    <rPh sb="8" eb="10">
      <t>ヒリツ</t>
    </rPh>
    <phoneticPr fontId="2"/>
  </si>
  <si>
    <r>
      <rPr>
        <sz val="11"/>
        <color theme="1"/>
        <rFont val="ＭＳ 明朝"/>
        <family val="1"/>
        <charset val="128"/>
      </rPr>
      <t>州際旅行宿泊旅行トリップ比率（</t>
    </r>
    <r>
      <rPr>
        <sz val="11"/>
        <color theme="1"/>
        <rFont val="Times New Roman"/>
        <family val="1"/>
      </rPr>
      <t>F/C</t>
    </r>
    <r>
      <rPr>
        <sz val="11"/>
        <color theme="1"/>
        <rFont val="ＭＳ 明朝"/>
        <family val="1"/>
        <charset val="128"/>
      </rPr>
      <t>）</t>
    </r>
    <rPh sb="0" eb="1">
      <t>シュウ</t>
    </rPh>
    <rPh sb="1" eb="2">
      <t>サイ</t>
    </rPh>
    <rPh sb="2" eb="4">
      <t>リョコウ</t>
    </rPh>
    <rPh sb="4" eb="6">
      <t>シュクハク</t>
    </rPh>
    <rPh sb="6" eb="8">
      <t>リョコウ</t>
    </rPh>
    <rPh sb="12" eb="14">
      <t>ヒリツ</t>
    </rPh>
    <phoneticPr fontId="2"/>
  </si>
  <si>
    <r>
      <rPr>
        <sz val="11"/>
        <color theme="1"/>
        <rFont val="ＭＳ 明朝"/>
        <family val="1"/>
        <charset val="128"/>
      </rPr>
      <t>州際旅行支出額比率（</t>
    </r>
    <r>
      <rPr>
        <sz val="11"/>
        <color theme="1"/>
        <rFont val="Times New Roman"/>
        <family val="1"/>
      </rPr>
      <t>K/I</t>
    </r>
    <r>
      <rPr>
        <sz val="11"/>
        <color theme="1"/>
        <rFont val="ＭＳ 明朝"/>
        <family val="1"/>
        <charset val="128"/>
      </rPr>
      <t>）</t>
    </r>
    <rPh sb="0" eb="1">
      <t>シュウ</t>
    </rPh>
    <rPh sb="1" eb="2">
      <t>サイ</t>
    </rPh>
    <rPh sb="2" eb="4">
      <t>リョコウ</t>
    </rPh>
    <rPh sb="4" eb="6">
      <t>シシュツ</t>
    </rPh>
    <rPh sb="6" eb="7">
      <t>ガク</t>
    </rPh>
    <rPh sb="7" eb="9">
      <t>ヒリツ</t>
    </rPh>
    <phoneticPr fontId="2"/>
  </si>
  <si>
    <r>
      <rPr>
        <sz val="11"/>
        <color theme="1"/>
        <rFont val="ＭＳ 明朝"/>
        <family val="1"/>
        <charset val="128"/>
      </rPr>
      <t>州際旅行宿泊数比率（</t>
    </r>
    <r>
      <rPr>
        <sz val="11"/>
        <color theme="1"/>
        <rFont val="Times New Roman"/>
        <family val="1"/>
      </rPr>
      <t>H/G</t>
    </r>
    <r>
      <rPr>
        <sz val="11"/>
        <color theme="1"/>
        <rFont val="ＭＳ 明朝"/>
        <family val="1"/>
        <charset val="128"/>
      </rPr>
      <t>）</t>
    </r>
    <rPh sb="0" eb="1">
      <t>シュウ</t>
    </rPh>
    <rPh sb="1" eb="2">
      <t>サイ</t>
    </rPh>
    <rPh sb="2" eb="4">
      <t>リョコウ</t>
    </rPh>
    <rPh sb="4" eb="6">
      <t>シュクハク</t>
    </rPh>
    <rPh sb="6" eb="7">
      <t>スウ</t>
    </rPh>
    <rPh sb="7" eb="9">
      <t>ヒリツ</t>
    </rPh>
    <phoneticPr fontId="2"/>
  </si>
  <si>
    <r>
      <t>2013</t>
    </r>
    <r>
      <rPr>
        <sz val="11"/>
        <color theme="1"/>
        <rFont val="ＭＳ Ｐ明朝"/>
        <family val="1"/>
        <charset val="128"/>
      </rPr>
      <t>年</t>
    </r>
    <rPh sb="4" eb="5">
      <t>ネン</t>
    </rPh>
    <phoneticPr fontId="2"/>
  </si>
  <si>
    <r>
      <t>2014</t>
    </r>
    <r>
      <rPr>
        <sz val="11"/>
        <color theme="1"/>
        <rFont val="ＭＳ Ｐ明朝"/>
        <family val="1"/>
        <charset val="128"/>
      </rPr>
      <t>年</t>
    </r>
    <rPh sb="4" eb="5">
      <t>ネン</t>
    </rPh>
    <phoneticPr fontId="2"/>
  </si>
  <si>
    <r>
      <t>2015</t>
    </r>
    <r>
      <rPr>
        <sz val="11"/>
        <color theme="1"/>
        <rFont val="ＭＳ Ｐ明朝"/>
        <family val="1"/>
        <charset val="128"/>
      </rPr>
      <t>年</t>
    </r>
    <rPh sb="4" eb="5">
      <t>ネン</t>
    </rPh>
    <phoneticPr fontId="2"/>
  </si>
  <si>
    <r>
      <rPr>
        <sz val="11"/>
        <color theme="1"/>
        <rFont val="ＭＳ 明朝"/>
        <family val="1"/>
        <charset val="128"/>
      </rPr>
      <t>トリップ数</t>
    </r>
    <r>
      <rPr>
        <sz val="11"/>
        <color theme="1"/>
        <rFont val="Times New Roman"/>
        <family val="1"/>
      </rPr>
      <t xml:space="preserve"> A</t>
    </r>
    <rPh sb="4" eb="5">
      <t>スウ</t>
    </rPh>
    <phoneticPr fontId="2"/>
  </si>
  <si>
    <r>
      <rPr>
        <sz val="11"/>
        <color theme="1"/>
        <rFont val="ＭＳ 明朝"/>
        <family val="1"/>
        <charset val="128"/>
      </rPr>
      <t>トリップ数</t>
    </r>
    <r>
      <rPr>
        <sz val="11"/>
        <color theme="1"/>
        <rFont val="Times New Roman"/>
        <family val="1"/>
      </rPr>
      <t xml:space="preserve"> B</t>
    </r>
    <rPh sb="4" eb="5">
      <t>スウ</t>
    </rPh>
    <phoneticPr fontId="2"/>
  </si>
  <si>
    <t>支出額（カナダドル）</t>
    <rPh sb="0" eb="3">
      <t>シシュツガク</t>
    </rPh>
    <phoneticPr fontId="2"/>
  </si>
  <si>
    <r>
      <rPr>
        <sz val="11"/>
        <color theme="1"/>
        <rFont val="ＭＳ 明朝"/>
        <family val="1"/>
        <charset val="128"/>
      </rPr>
      <t>支出額（カナダドル）</t>
    </r>
    <r>
      <rPr>
        <sz val="11"/>
        <color theme="1"/>
        <rFont val="Times New Roman"/>
        <family val="1"/>
      </rPr>
      <t>I</t>
    </r>
    <rPh sb="0" eb="3">
      <t>シシュツガク</t>
    </rPh>
    <phoneticPr fontId="2"/>
  </si>
  <si>
    <r>
      <rPr>
        <sz val="11"/>
        <color theme="1"/>
        <rFont val="ＭＳ 明朝"/>
        <family val="1"/>
        <charset val="128"/>
      </rPr>
      <t>支出額（カナダドル）</t>
    </r>
    <r>
      <rPr>
        <sz val="11"/>
        <color theme="1"/>
        <rFont val="Times New Roman"/>
        <family val="1"/>
      </rPr>
      <t>K</t>
    </r>
    <rPh sb="0" eb="3">
      <t>シシュツガク</t>
    </rPh>
    <phoneticPr fontId="2"/>
  </si>
  <si>
    <r>
      <rPr>
        <sz val="11"/>
        <color theme="1"/>
        <rFont val="ＭＳ 明朝"/>
        <family val="1"/>
        <charset val="128"/>
      </rPr>
      <t>支出額</t>
    </r>
    <r>
      <rPr>
        <sz val="11"/>
        <color theme="1"/>
        <rFont val="Times New Roman"/>
        <family val="1"/>
      </rPr>
      <t xml:space="preserve"> </t>
    </r>
    <r>
      <rPr>
        <sz val="11"/>
        <color theme="1"/>
        <rFont val="ＭＳ 明朝"/>
        <family val="1"/>
        <charset val="128"/>
      </rPr>
      <t>（カナダドル）</t>
    </r>
    <rPh sb="0" eb="3">
      <t>シシュツガク</t>
    </rPh>
    <phoneticPr fontId="2"/>
  </si>
  <si>
    <r>
      <rPr>
        <sz val="11"/>
        <color theme="1"/>
        <rFont val="ＭＳ 明朝"/>
        <family val="1"/>
        <charset val="128"/>
      </rPr>
      <t>トリップ数</t>
    </r>
    <r>
      <rPr>
        <sz val="11"/>
        <color theme="1"/>
        <rFont val="Times New Roman"/>
        <family val="1"/>
      </rPr>
      <t xml:space="preserve"> C</t>
    </r>
    <rPh sb="4" eb="5">
      <t>スウ</t>
    </rPh>
    <phoneticPr fontId="2"/>
  </si>
  <si>
    <r>
      <rPr>
        <sz val="11"/>
        <color theme="1"/>
        <rFont val="ＭＳ 明朝"/>
        <family val="1"/>
        <charset val="128"/>
      </rPr>
      <t>トリップ数</t>
    </r>
    <r>
      <rPr>
        <sz val="11"/>
        <color theme="1"/>
        <rFont val="Times New Roman"/>
        <family val="1"/>
      </rPr>
      <t xml:space="preserve"> D</t>
    </r>
    <rPh sb="4" eb="5">
      <t>スウ</t>
    </rPh>
    <phoneticPr fontId="2"/>
  </si>
  <si>
    <r>
      <rPr>
        <sz val="11"/>
        <color theme="1"/>
        <rFont val="ＭＳ 明朝"/>
        <family val="1"/>
        <charset val="128"/>
      </rPr>
      <t>トリップ数</t>
    </r>
    <r>
      <rPr>
        <sz val="11"/>
        <color theme="1"/>
        <rFont val="Times New Roman"/>
        <family val="1"/>
      </rPr>
      <t xml:space="preserve"> E</t>
    </r>
    <rPh sb="4" eb="5">
      <t>スウ</t>
    </rPh>
    <phoneticPr fontId="2"/>
  </si>
  <si>
    <r>
      <rPr>
        <sz val="11"/>
        <color theme="1"/>
        <rFont val="ＭＳ 明朝"/>
        <family val="1"/>
        <charset val="128"/>
      </rPr>
      <t>トリップ数</t>
    </r>
    <r>
      <rPr>
        <sz val="11"/>
        <color theme="1"/>
        <rFont val="Times New Roman"/>
        <family val="1"/>
      </rPr>
      <t xml:space="preserve"> F</t>
    </r>
    <rPh sb="4" eb="5">
      <t>スウ</t>
    </rPh>
    <phoneticPr fontId="2"/>
  </si>
  <si>
    <r>
      <rPr>
        <sz val="11"/>
        <color theme="1"/>
        <rFont val="ＭＳ 明朝"/>
        <family val="1"/>
        <charset val="128"/>
      </rPr>
      <t>年</t>
    </r>
  </si>
  <si>
    <r>
      <rPr>
        <sz val="11"/>
        <color theme="1"/>
        <rFont val="ＭＳ 明朝"/>
        <family val="1"/>
        <charset val="128"/>
      </rPr>
      <t>メキシコペソ</t>
    </r>
    <phoneticPr fontId="2"/>
  </si>
  <si>
    <r>
      <rPr>
        <sz val="11"/>
        <color theme="1"/>
        <rFont val="ＭＳ 明朝"/>
        <family val="1"/>
        <charset val="128"/>
      </rPr>
      <t>対前年平均為替変動幅</t>
    </r>
    <rPh sb="0" eb="1">
      <t>タイ</t>
    </rPh>
    <rPh sb="1" eb="3">
      <t>ゼンネン</t>
    </rPh>
    <rPh sb="3" eb="5">
      <t>ヘイキン</t>
    </rPh>
    <rPh sb="5" eb="7">
      <t>カワセ</t>
    </rPh>
    <rPh sb="7" eb="9">
      <t>ヘンドウ</t>
    </rPh>
    <rPh sb="9" eb="10">
      <t>ハバ</t>
    </rPh>
    <phoneticPr fontId="2"/>
  </si>
  <si>
    <r>
      <rPr>
        <sz val="11"/>
        <color theme="1"/>
        <rFont val="ＭＳ 明朝"/>
        <family val="1"/>
        <charset val="128"/>
      </rPr>
      <t>米人旅客数</t>
    </r>
    <r>
      <rPr>
        <sz val="11"/>
        <color theme="1"/>
        <rFont val="Times New Roman"/>
        <family val="1"/>
      </rPr>
      <t>(</t>
    </r>
    <r>
      <rPr>
        <sz val="11"/>
        <color theme="1"/>
        <rFont val="ＭＳ 明朝"/>
        <family val="1"/>
        <charset val="128"/>
      </rPr>
      <t>百万人）</t>
    </r>
    <rPh sb="0" eb="2">
      <t>ベイジン</t>
    </rPh>
    <rPh sb="2" eb="4">
      <t>リョキャク</t>
    </rPh>
    <rPh sb="4" eb="5">
      <t>スウ</t>
    </rPh>
    <rPh sb="6" eb="9">
      <t>ヒャクマンニン</t>
    </rPh>
    <phoneticPr fontId="2"/>
  </si>
  <si>
    <t>注： カッコ内は国・地域数</t>
    <phoneticPr fontId="2"/>
  </si>
  <si>
    <r>
      <rPr>
        <sz val="11"/>
        <color theme="1"/>
        <rFont val="ＭＳ 明朝"/>
        <family val="1"/>
        <charset val="128"/>
      </rPr>
      <t>宿泊・
日帰り計</t>
    </r>
    <rPh sb="0" eb="2">
      <t>シュクハク</t>
    </rPh>
    <rPh sb="4" eb="6">
      <t>ヒガエ</t>
    </rPh>
    <rPh sb="7" eb="8">
      <t>ケイ</t>
    </rPh>
    <phoneticPr fontId="2"/>
  </si>
  <si>
    <r>
      <rPr>
        <sz val="9"/>
        <rFont val="ＭＳ 明朝"/>
        <family val="1"/>
        <charset val="128"/>
      </rPr>
      <t>訪問　　　出発</t>
    </r>
    <rPh sb="0" eb="2">
      <t>ホウモン</t>
    </rPh>
    <rPh sb="5" eb="7">
      <t>シュッパツ</t>
    </rPh>
    <phoneticPr fontId="2"/>
  </si>
  <si>
    <r>
      <rPr>
        <sz val="11"/>
        <rFont val="ＭＳ 明朝"/>
        <family val="1"/>
        <charset val="128"/>
      </rPr>
      <t>日本</t>
    </r>
  </si>
  <si>
    <r>
      <rPr>
        <sz val="11"/>
        <rFont val="ＭＳ 明朝"/>
        <family val="1"/>
        <charset val="128"/>
      </rPr>
      <t>韓国</t>
    </r>
  </si>
  <si>
    <r>
      <rPr>
        <sz val="11"/>
        <rFont val="ＭＳ 明朝"/>
        <family val="1"/>
        <charset val="128"/>
      </rPr>
      <t>中国本土</t>
    </r>
    <rPh sb="2" eb="4">
      <t>ホンド</t>
    </rPh>
    <phoneticPr fontId="2"/>
  </si>
  <si>
    <r>
      <rPr>
        <sz val="11"/>
        <rFont val="ＭＳ 明朝"/>
        <family val="1"/>
        <charset val="128"/>
      </rPr>
      <t>香港</t>
    </r>
  </si>
  <si>
    <r>
      <rPr>
        <sz val="11"/>
        <rFont val="ＭＳ 明朝"/>
        <family val="1"/>
        <charset val="128"/>
      </rPr>
      <t>台湾</t>
    </r>
  </si>
  <si>
    <r>
      <rPr>
        <sz val="11"/>
        <rFont val="ＭＳ 明朝"/>
        <family val="1"/>
        <charset val="128"/>
      </rPr>
      <t>合計</t>
    </r>
    <rPh sb="0" eb="2">
      <t>ゴウケイ</t>
    </rPh>
    <phoneticPr fontId="2"/>
  </si>
  <si>
    <t>マカオ</t>
  </si>
  <si>
    <t>N/A</t>
    <phoneticPr fontId="2"/>
  </si>
  <si>
    <r>
      <rPr>
        <sz val="11"/>
        <color theme="1"/>
        <rFont val="ＭＳ 明朝"/>
        <family val="1"/>
        <charset val="128"/>
      </rPr>
      <t>地域</t>
    </r>
    <rPh sb="0" eb="2">
      <t>チイキ</t>
    </rPh>
    <phoneticPr fontId="2"/>
  </si>
  <si>
    <r>
      <rPr>
        <sz val="11"/>
        <color theme="1"/>
        <rFont val="ＭＳ 明朝"/>
        <family val="1"/>
        <charset val="128"/>
      </rPr>
      <t>年</t>
    </r>
    <rPh sb="0" eb="1">
      <t>トシ</t>
    </rPh>
    <phoneticPr fontId="2"/>
  </si>
  <si>
    <r>
      <rPr>
        <sz val="11"/>
        <color theme="1"/>
        <rFont val="ＭＳ 明朝"/>
        <family val="1"/>
        <charset val="128"/>
      </rPr>
      <t>全体</t>
    </r>
    <rPh sb="0" eb="2">
      <t>ゼンタイ</t>
    </rPh>
    <phoneticPr fontId="2"/>
  </si>
  <si>
    <r>
      <t>2014</t>
    </r>
    <r>
      <rPr>
        <sz val="11"/>
        <color theme="1"/>
        <rFont val="ＭＳ 明朝"/>
        <family val="1"/>
        <charset val="128"/>
      </rPr>
      <t>年</t>
    </r>
    <rPh sb="4" eb="5">
      <t>ネン</t>
    </rPh>
    <phoneticPr fontId="2"/>
  </si>
  <si>
    <r>
      <t>2015</t>
    </r>
    <r>
      <rPr>
        <sz val="11"/>
        <color theme="1"/>
        <rFont val="ＭＳ 明朝"/>
        <family val="1"/>
        <charset val="128"/>
      </rPr>
      <t>年</t>
    </r>
    <rPh sb="4" eb="5">
      <t>ネン</t>
    </rPh>
    <phoneticPr fontId="2"/>
  </si>
  <si>
    <r>
      <rPr>
        <sz val="11"/>
        <color theme="1"/>
        <rFont val="ＭＳ 明朝"/>
        <family val="1"/>
        <charset val="128"/>
      </rPr>
      <t>中国本土</t>
    </r>
    <rPh sb="0" eb="2">
      <t>チュウゴク</t>
    </rPh>
    <rPh sb="2" eb="4">
      <t>ホンド</t>
    </rPh>
    <phoneticPr fontId="2"/>
  </si>
  <si>
    <r>
      <rPr>
        <sz val="11"/>
        <color theme="1"/>
        <rFont val="ＭＳ 明朝"/>
        <family val="1"/>
        <charset val="128"/>
      </rPr>
      <t>台湾</t>
    </r>
    <rPh sb="0" eb="2">
      <t>タイワン</t>
    </rPh>
    <phoneticPr fontId="2"/>
  </si>
  <si>
    <r>
      <rPr>
        <sz val="11"/>
        <color theme="1"/>
        <rFont val="ＭＳ 明朝"/>
        <family val="1"/>
        <charset val="128"/>
      </rPr>
      <t>韓国</t>
    </r>
    <rPh sb="0" eb="2">
      <t>カンコク</t>
    </rPh>
    <phoneticPr fontId="2"/>
  </si>
  <si>
    <r>
      <rPr>
        <sz val="11"/>
        <color theme="1"/>
        <rFont val="ＭＳ 明朝"/>
        <family val="1"/>
        <charset val="128"/>
      </rPr>
      <t>日本</t>
    </r>
    <rPh sb="0" eb="2">
      <t>ニホン</t>
    </rPh>
    <phoneticPr fontId="2"/>
  </si>
  <si>
    <r>
      <rPr>
        <sz val="11"/>
        <color theme="1"/>
        <rFont val="ＭＳ 明朝"/>
        <family val="1"/>
        <charset val="128"/>
      </rPr>
      <t>シンガポール</t>
    </r>
    <phoneticPr fontId="2"/>
  </si>
  <si>
    <r>
      <rPr>
        <sz val="11"/>
        <color theme="1"/>
        <rFont val="ＭＳ 明朝"/>
        <family val="1"/>
        <charset val="128"/>
      </rPr>
      <t>米国</t>
    </r>
    <rPh sb="0" eb="2">
      <t>ベイコク</t>
    </rPh>
    <phoneticPr fontId="2"/>
  </si>
  <si>
    <t>宿泊客の消費額（香港ドル）</t>
    <rPh sb="0" eb="3">
      <t>シュクハクキャク</t>
    </rPh>
    <rPh sb="4" eb="7">
      <t>ショウヒガク</t>
    </rPh>
    <rPh sb="8" eb="10">
      <t>ホンコン</t>
    </rPh>
    <phoneticPr fontId="2"/>
  </si>
  <si>
    <t>日帰り客の消費額
（香港ドル）</t>
    <rPh sb="0" eb="2">
      <t>ヒガエ</t>
    </rPh>
    <rPh sb="3" eb="4">
      <t>キャク</t>
    </rPh>
    <rPh sb="5" eb="8">
      <t>ショウヒガク</t>
    </rPh>
    <rPh sb="10" eb="12">
      <t>ホンコン</t>
    </rPh>
    <phoneticPr fontId="2"/>
  </si>
  <si>
    <r>
      <t>1</t>
    </r>
    <r>
      <rPr>
        <sz val="9"/>
        <color theme="1"/>
        <rFont val="ＭＳ 明朝"/>
        <family val="1"/>
        <charset val="128"/>
      </rPr>
      <t>人当たり</t>
    </r>
    <rPh sb="1" eb="2">
      <t>ニン</t>
    </rPh>
    <rPh sb="2" eb="3">
      <t>トウ</t>
    </rPh>
    <phoneticPr fontId="2"/>
  </si>
  <si>
    <r>
      <t>1</t>
    </r>
    <r>
      <rPr>
        <sz val="9"/>
        <color theme="1"/>
        <rFont val="ＭＳ 明朝"/>
        <family val="1"/>
        <charset val="128"/>
      </rPr>
      <t>晩当たり</t>
    </r>
    <rPh sb="1" eb="2">
      <t>バン</t>
    </rPh>
    <rPh sb="2" eb="3">
      <t>トウ</t>
    </rPh>
    <phoneticPr fontId="2"/>
  </si>
  <si>
    <r>
      <t>1</t>
    </r>
    <r>
      <rPr>
        <sz val="9"/>
        <color theme="1"/>
        <rFont val="ＭＳ 明朝"/>
        <family val="1"/>
        <charset val="128"/>
      </rPr>
      <t>人当たり</t>
    </r>
    <rPh sb="1" eb="2">
      <t>ニン</t>
    </rPh>
    <rPh sb="2" eb="3">
      <t>ア</t>
    </rPh>
    <phoneticPr fontId="2"/>
  </si>
  <si>
    <t>マカオ・
不明</t>
    <rPh sb="5" eb="7">
      <t>フメイ</t>
    </rPh>
    <phoneticPr fontId="2"/>
  </si>
  <si>
    <t>到着人数（万人）</t>
    <rPh sb="0" eb="2">
      <t>トウチャク</t>
    </rPh>
    <rPh sb="2" eb="4">
      <t>ニンズウ</t>
    </rPh>
    <rPh sb="5" eb="7">
      <t>マンニン</t>
    </rPh>
    <phoneticPr fontId="2"/>
  </si>
  <si>
    <t>B/A</t>
    <phoneticPr fontId="2"/>
  </si>
  <si>
    <t>C/A</t>
    <phoneticPr fontId="2"/>
  </si>
  <si>
    <r>
      <rPr>
        <sz val="11"/>
        <color theme="1"/>
        <rFont val="ＭＳ 明朝"/>
        <family val="1"/>
        <charset val="128"/>
      </rPr>
      <t>全体</t>
    </r>
    <r>
      <rPr>
        <sz val="11"/>
        <color theme="1"/>
        <rFont val="Times New Roman"/>
        <family val="1"/>
      </rPr>
      <t xml:space="preserve"> A</t>
    </r>
    <rPh sb="0" eb="2">
      <t>ゼンタイ</t>
    </rPh>
    <phoneticPr fontId="2"/>
  </si>
  <si>
    <r>
      <rPr>
        <sz val="11"/>
        <color theme="1"/>
        <rFont val="ＭＳ 明朝"/>
        <family val="1"/>
        <charset val="128"/>
      </rPr>
      <t>日帰り</t>
    </r>
    <r>
      <rPr>
        <sz val="11"/>
        <color theme="1"/>
        <rFont val="Times New Roman"/>
        <family val="1"/>
      </rPr>
      <t xml:space="preserve"> B</t>
    </r>
    <rPh sb="0" eb="2">
      <t>ヒガエ</t>
    </rPh>
    <phoneticPr fontId="2"/>
  </si>
  <si>
    <r>
      <rPr>
        <sz val="11"/>
        <color theme="1"/>
        <rFont val="ＭＳ 明朝"/>
        <family val="1"/>
        <charset val="128"/>
      </rPr>
      <t>宿泊　</t>
    </r>
    <r>
      <rPr>
        <sz val="11"/>
        <color theme="1"/>
        <rFont val="Times New Roman"/>
        <family val="1"/>
      </rPr>
      <t>C</t>
    </r>
    <rPh sb="0" eb="2">
      <t>シュクハク</t>
    </rPh>
    <phoneticPr fontId="2"/>
  </si>
  <si>
    <r>
      <rPr>
        <sz val="11"/>
        <color rgb="FF000000"/>
        <rFont val="ＭＳ 明朝"/>
        <family val="1"/>
        <charset val="128"/>
      </rPr>
      <t>国名</t>
    </r>
    <rPh sb="0" eb="1">
      <t>クニ</t>
    </rPh>
    <rPh sb="1" eb="2">
      <t>メイ</t>
    </rPh>
    <phoneticPr fontId="2"/>
  </si>
  <si>
    <r>
      <rPr>
        <sz val="10"/>
        <color rgb="FF000000"/>
        <rFont val="ＭＳ 明朝"/>
        <family val="1"/>
        <charset val="128"/>
      </rPr>
      <t>総宿泊数（万泊）</t>
    </r>
    <rPh sb="0" eb="1">
      <t>ソウ</t>
    </rPh>
    <rPh sb="1" eb="3">
      <t>シュクハク</t>
    </rPh>
    <rPh sb="3" eb="4">
      <t>スウ</t>
    </rPh>
    <rPh sb="5" eb="6">
      <t>マン</t>
    </rPh>
    <rPh sb="6" eb="7">
      <t>ハク</t>
    </rPh>
    <phoneticPr fontId="2"/>
  </si>
  <si>
    <r>
      <rPr>
        <sz val="11"/>
        <color rgb="FF000000"/>
        <rFont val="ＭＳ 明朝"/>
        <family val="1"/>
        <charset val="128"/>
      </rPr>
      <t>日帰り比率</t>
    </r>
    <rPh sb="0" eb="2">
      <t>ヒガエ</t>
    </rPh>
    <rPh sb="3" eb="5">
      <t>ヒリツ</t>
    </rPh>
    <phoneticPr fontId="2"/>
  </si>
  <si>
    <r>
      <rPr>
        <sz val="11"/>
        <color theme="1"/>
        <rFont val="ＭＳ 明朝"/>
        <family val="1"/>
        <charset val="128"/>
      </rPr>
      <t>英国</t>
    </r>
    <rPh sb="0" eb="2">
      <t>エイコク</t>
    </rPh>
    <phoneticPr fontId="2"/>
  </si>
  <si>
    <r>
      <rPr>
        <sz val="11"/>
        <color theme="1"/>
        <rFont val="ＭＳ 明朝"/>
        <family val="1"/>
        <charset val="128"/>
      </rPr>
      <t>仏国</t>
    </r>
    <rPh sb="0" eb="1">
      <t>フツ</t>
    </rPh>
    <rPh sb="1" eb="2">
      <t>コク</t>
    </rPh>
    <phoneticPr fontId="2"/>
  </si>
  <si>
    <r>
      <rPr>
        <sz val="11"/>
        <color theme="1"/>
        <rFont val="ＭＳ 明朝"/>
        <family val="1"/>
        <charset val="128"/>
      </rPr>
      <t>西国</t>
    </r>
    <rPh sb="0" eb="1">
      <t>ニシ</t>
    </rPh>
    <rPh sb="1" eb="2">
      <t>コク</t>
    </rPh>
    <phoneticPr fontId="2"/>
  </si>
  <si>
    <r>
      <rPr>
        <sz val="11"/>
        <color theme="1"/>
        <rFont val="ＭＳ 明朝"/>
        <family val="1"/>
        <charset val="128"/>
      </rPr>
      <t>伊国</t>
    </r>
    <rPh sb="0" eb="1">
      <t>イ</t>
    </rPh>
    <rPh sb="1" eb="2">
      <t>コク</t>
    </rPh>
    <phoneticPr fontId="2"/>
  </si>
  <si>
    <r>
      <rPr>
        <sz val="11"/>
        <color theme="1"/>
        <rFont val="ＭＳ 明朝"/>
        <family val="1"/>
        <charset val="128"/>
      </rPr>
      <t>アウト
バウンド</t>
    </r>
    <phoneticPr fontId="2"/>
  </si>
  <si>
    <r>
      <rPr>
        <sz val="11"/>
        <color theme="1"/>
        <rFont val="ＭＳ 明朝"/>
        <family val="1"/>
        <charset val="128"/>
      </rPr>
      <t>エストニア</t>
    </r>
    <phoneticPr fontId="2"/>
  </si>
  <si>
    <r>
      <rPr>
        <sz val="11"/>
        <color theme="1"/>
        <rFont val="ＭＳ 明朝"/>
        <family val="1"/>
        <charset val="128"/>
      </rPr>
      <t>ハンガリー</t>
    </r>
    <phoneticPr fontId="2"/>
  </si>
  <si>
    <r>
      <rPr>
        <sz val="11"/>
        <color theme="1"/>
        <rFont val="ＭＳ 明朝"/>
        <family val="1"/>
        <charset val="128"/>
      </rPr>
      <t>イン
バウンド</t>
    </r>
    <phoneticPr fontId="2"/>
  </si>
  <si>
    <r>
      <rPr>
        <sz val="11"/>
        <color theme="1"/>
        <rFont val="ＭＳ 明朝"/>
        <family val="1"/>
        <charset val="128"/>
      </rPr>
      <t>ポーランド</t>
    </r>
    <phoneticPr fontId="2"/>
  </si>
  <si>
    <r>
      <rPr>
        <sz val="11"/>
        <color theme="1"/>
        <rFont val="ＭＳ 明朝"/>
        <family val="1"/>
        <charset val="128"/>
      </rPr>
      <t>チェコ</t>
    </r>
    <phoneticPr fontId="2"/>
  </si>
  <si>
    <r>
      <rPr>
        <sz val="11"/>
        <color theme="1"/>
        <rFont val="ＭＳ 明朝"/>
        <family val="1"/>
        <charset val="128"/>
      </rPr>
      <t>デンマーク</t>
    </r>
    <phoneticPr fontId="2"/>
  </si>
  <si>
    <r>
      <rPr>
        <sz val="11"/>
        <color theme="1"/>
        <rFont val="ＭＳ 明朝"/>
        <family val="1"/>
        <charset val="128"/>
      </rPr>
      <t>マルタ</t>
    </r>
    <phoneticPr fontId="2"/>
  </si>
  <si>
    <r>
      <rPr>
        <sz val="11"/>
        <color theme="1"/>
        <rFont val="ＭＳ 明朝"/>
        <family val="1"/>
        <charset val="128"/>
      </rPr>
      <t>島外客</t>
    </r>
    <rPh sb="0" eb="2">
      <t>トウガイ</t>
    </rPh>
    <rPh sb="2" eb="3">
      <t>キャク</t>
    </rPh>
    <phoneticPr fontId="2"/>
  </si>
  <si>
    <r>
      <rPr>
        <sz val="11"/>
        <color theme="1"/>
        <rFont val="ＭＳ 明朝"/>
        <family val="1"/>
        <charset val="128"/>
      </rPr>
      <t>韓国人</t>
    </r>
    <rPh sb="0" eb="2">
      <t>カンコク</t>
    </rPh>
    <rPh sb="2" eb="3">
      <t>ジン</t>
    </rPh>
    <phoneticPr fontId="2"/>
  </si>
  <si>
    <r>
      <rPr>
        <sz val="11"/>
        <color theme="1"/>
        <rFont val="ＭＳ 明朝"/>
        <family val="1"/>
        <charset val="128"/>
      </rPr>
      <t>日本人</t>
    </r>
    <rPh sb="0" eb="3">
      <t>ニホンジン</t>
    </rPh>
    <phoneticPr fontId="2"/>
  </si>
  <si>
    <t>消費額（億円）</t>
    <rPh sb="0" eb="3">
      <t>ショウヒガク</t>
    </rPh>
    <rPh sb="4" eb="6">
      <t>オクエン</t>
    </rPh>
    <phoneticPr fontId="2"/>
  </si>
  <si>
    <r>
      <rPr>
        <sz val="11"/>
        <color theme="1"/>
        <rFont val="ＭＳ 明朝"/>
        <family val="1"/>
        <charset val="128"/>
      </rPr>
      <t>総国際到着数</t>
    </r>
    <rPh sb="0" eb="1">
      <t>ソウ</t>
    </rPh>
    <rPh sb="1" eb="3">
      <t>コクサイ</t>
    </rPh>
    <rPh sb="3" eb="5">
      <t>トウチャク</t>
    </rPh>
    <rPh sb="5" eb="6">
      <t>スウ</t>
    </rPh>
    <phoneticPr fontId="2"/>
  </si>
  <si>
    <r>
      <rPr>
        <sz val="11"/>
        <color theme="1"/>
        <rFont val="ＭＳ 明朝"/>
        <family val="1"/>
        <charset val="128"/>
      </rPr>
      <t>上位国</t>
    </r>
    <rPh sb="0" eb="2">
      <t>ジョウイ</t>
    </rPh>
    <rPh sb="2" eb="3">
      <t>コク</t>
    </rPh>
    <phoneticPr fontId="2"/>
  </si>
  <si>
    <r>
      <rPr>
        <sz val="11"/>
        <color theme="1"/>
        <rFont val="ＭＳ 明朝"/>
        <family val="1"/>
        <charset val="128"/>
      </rPr>
      <t>ベラルーシ</t>
    </r>
    <phoneticPr fontId="2"/>
  </si>
  <si>
    <r>
      <rPr>
        <sz val="11"/>
        <color theme="1"/>
        <rFont val="ＭＳ 明朝"/>
        <family val="1"/>
        <charset val="128"/>
      </rPr>
      <t>ドイツ</t>
    </r>
    <phoneticPr fontId="2"/>
  </si>
  <si>
    <r>
      <rPr>
        <sz val="11"/>
        <color theme="1"/>
        <rFont val="ＭＳ 明朝"/>
        <family val="1"/>
        <charset val="128"/>
      </rPr>
      <t>リトアニア</t>
    </r>
    <phoneticPr fontId="2"/>
  </si>
  <si>
    <r>
      <rPr>
        <sz val="11"/>
        <color theme="1"/>
        <rFont val="ＭＳ 明朝"/>
        <family val="1"/>
        <charset val="128"/>
      </rPr>
      <t>ウクライナ</t>
    </r>
    <phoneticPr fontId="2"/>
  </si>
  <si>
    <r>
      <rPr>
        <sz val="11"/>
        <color theme="1"/>
        <rFont val="ＭＳ 明朝"/>
        <family val="1"/>
        <charset val="128"/>
      </rPr>
      <t>総宿泊数</t>
    </r>
    <rPh sb="0" eb="1">
      <t>ソウ</t>
    </rPh>
    <rPh sb="1" eb="3">
      <t>シュクハク</t>
    </rPh>
    <rPh sb="3" eb="4">
      <t>スウ</t>
    </rPh>
    <phoneticPr fontId="2"/>
  </si>
  <si>
    <r>
      <t xml:space="preserve">宿泊客数  </t>
    </r>
    <r>
      <rPr>
        <sz val="11"/>
        <color theme="1"/>
        <rFont val="Times New Roman"/>
        <family val="1"/>
      </rPr>
      <t>Overnight visitors (tourists)</t>
    </r>
    <rPh sb="0" eb="2">
      <t>シュクハク</t>
    </rPh>
    <rPh sb="2" eb="4">
      <t>キャクスウ</t>
    </rPh>
    <phoneticPr fontId="2"/>
  </si>
  <si>
    <r>
      <rPr>
        <sz val="11"/>
        <color theme="1"/>
        <rFont val="ＭＳ Ｐ明朝"/>
        <family val="1"/>
        <charset val="128"/>
      </rPr>
      <t>日帰り客数　</t>
    </r>
    <r>
      <rPr>
        <sz val="11"/>
        <color theme="1"/>
        <rFont val="Times New Roman"/>
        <family val="1"/>
      </rPr>
      <t>Same-day visitors (excursionists)</t>
    </r>
    <rPh sb="0" eb="2">
      <t>ヒガエ</t>
    </rPh>
    <rPh sb="3" eb="5">
      <t>キャクスウ</t>
    </rPh>
    <phoneticPr fontId="2"/>
  </si>
  <si>
    <t>宿泊施設区分別の宿泊数</t>
    <rPh sb="0" eb="2">
      <t>シュクハク</t>
    </rPh>
    <rPh sb="2" eb="4">
      <t>シセツ</t>
    </rPh>
    <rPh sb="4" eb="6">
      <t>クブン</t>
    </rPh>
    <rPh sb="6" eb="7">
      <t>ベツ</t>
    </rPh>
    <rPh sb="8" eb="10">
      <t>シュクハク</t>
    </rPh>
    <rPh sb="10" eb="11">
      <t>スウ</t>
    </rPh>
    <phoneticPr fontId="2"/>
  </si>
  <si>
    <r>
      <rPr>
        <sz val="11"/>
        <color rgb="FF000000"/>
        <rFont val="ＭＳ 明朝"/>
        <family val="1"/>
        <charset val="128"/>
      </rPr>
      <t>総宿泊数（万泊）</t>
    </r>
    <rPh sb="0" eb="1">
      <t>ソウ</t>
    </rPh>
    <rPh sb="1" eb="3">
      <t>シュクハク</t>
    </rPh>
    <rPh sb="3" eb="4">
      <t>スウ</t>
    </rPh>
    <rPh sb="5" eb="6">
      <t>マン</t>
    </rPh>
    <rPh sb="6" eb="7">
      <t>ハク</t>
    </rPh>
    <phoneticPr fontId="2"/>
  </si>
  <si>
    <r>
      <rPr>
        <sz val="11"/>
        <color rgb="FF000000"/>
        <rFont val="ＭＳ 明朝"/>
        <family val="1"/>
        <charset val="128"/>
      </rPr>
      <t>人口（千人）</t>
    </r>
    <rPh sb="0" eb="2">
      <t>ジンコウ</t>
    </rPh>
    <rPh sb="3" eb="5">
      <t>センニン</t>
    </rPh>
    <phoneticPr fontId="2"/>
  </si>
  <si>
    <r>
      <rPr>
        <sz val="11"/>
        <color rgb="FF000000"/>
        <rFont val="ＭＳ 明朝"/>
        <family val="1"/>
        <charset val="128"/>
      </rPr>
      <t>民宿利用率</t>
    </r>
    <rPh sb="0" eb="2">
      <t>ミンシュク</t>
    </rPh>
    <rPh sb="2" eb="5">
      <t>リヨウリツ</t>
    </rPh>
    <phoneticPr fontId="2"/>
  </si>
  <si>
    <r>
      <rPr>
        <sz val="11"/>
        <color theme="1"/>
        <rFont val="ＭＳ 明朝"/>
        <family val="1"/>
        <charset val="128"/>
      </rPr>
      <t>クロアチア</t>
    </r>
    <phoneticPr fontId="2"/>
  </si>
  <si>
    <r>
      <rPr>
        <sz val="11"/>
        <color theme="1"/>
        <rFont val="ＭＳ 明朝"/>
        <family val="1"/>
        <charset val="128"/>
      </rPr>
      <t>スペイン</t>
    </r>
    <phoneticPr fontId="2"/>
  </si>
  <si>
    <r>
      <rPr>
        <sz val="11"/>
        <color theme="1"/>
        <rFont val="ＭＳ 明朝"/>
        <family val="1"/>
        <charset val="128"/>
      </rPr>
      <t>ラトビア</t>
    </r>
    <phoneticPr fontId="2"/>
  </si>
  <si>
    <r>
      <rPr>
        <sz val="11"/>
        <color theme="1"/>
        <rFont val="ＭＳ 明朝"/>
        <family val="1"/>
        <charset val="128"/>
      </rPr>
      <t>オーストリア</t>
    </r>
    <phoneticPr fontId="2"/>
  </si>
  <si>
    <r>
      <rPr>
        <sz val="11"/>
        <color theme="1"/>
        <rFont val="ＭＳ 明朝"/>
        <family val="1"/>
        <charset val="128"/>
      </rPr>
      <t>外客利用</t>
    </r>
    <rPh sb="0" eb="2">
      <t>ガイキャク</t>
    </rPh>
    <rPh sb="2" eb="4">
      <t>リヨウ</t>
    </rPh>
    <phoneticPr fontId="2"/>
  </si>
  <si>
    <r>
      <rPr>
        <sz val="11"/>
        <color theme="1"/>
        <rFont val="ＭＳ 明朝"/>
        <family val="1"/>
        <charset val="128"/>
      </rPr>
      <t>人口</t>
    </r>
    <r>
      <rPr>
        <sz val="11"/>
        <color theme="1"/>
        <rFont val="Times New Roman"/>
        <family val="1"/>
      </rPr>
      <t>42</t>
    </r>
    <r>
      <rPr>
        <sz val="11"/>
        <color theme="1"/>
        <rFont val="ＭＳ 明朝"/>
        <family val="1"/>
        <charset val="128"/>
      </rPr>
      <t>万</t>
    </r>
    <rPh sb="0" eb="2">
      <t>ジンコウ</t>
    </rPh>
    <rPh sb="4" eb="5">
      <t>マン</t>
    </rPh>
    <phoneticPr fontId="2"/>
  </si>
  <si>
    <t>国名</t>
  </si>
  <si>
    <t>国名</t>
    <phoneticPr fontId="2"/>
  </si>
  <si>
    <r>
      <rPr>
        <sz val="11"/>
        <color theme="1"/>
        <rFont val="ＭＳ 明朝"/>
        <family val="1"/>
        <charset val="128"/>
      </rPr>
      <t>出国</t>
    </r>
    <rPh sb="0" eb="2">
      <t>シュッコク</t>
    </rPh>
    <phoneticPr fontId="2"/>
  </si>
  <si>
    <r>
      <rPr>
        <sz val="11"/>
        <color theme="1"/>
        <rFont val="ＭＳ 明朝"/>
        <family val="1"/>
        <charset val="128"/>
      </rPr>
      <t>入国</t>
    </r>
    <rPh sb="0" eb="2">
      <t>ニュウコク</t>
    </rPh>
    <phoneticPr fontId="2"/>
  </si>
  <si>
    <r>
      <rPr>
        <sz val="11"/>
        <color theme="1"/>
        <rFont val="ＭＳ 明朝"/>
        <family val="1"/>
        <charset val="128"/>
      </rPr>
      <t>順位</t>
    </r>
    <rPh sb="0" eb="2">
      <t>ジュンイ</t>
    </rPh>
    <phoneticPr fontId="2"/>
  </si>
  <si>
    <r>
      <rPr>
        <sz val="11"/>
        <color theme="1"/>
        <rFont val="ＭＳ 明朝"/>
        <family val="1"/>
        <charset val="128"/>
      </rPr>
      <t>訪問地名</t>
    </r>
    <rPh sb="0" eb="3">
      <t>ホウモンチ</t>
    </rPh>
    <rPh sb="3" eb="4">
      <t>メイ</t>
    </rPh>
    <phoneticPr fontId="2"/>
  </si>
  <si>
    <r>
      <rPr>
        <sz val="11"/>
        <color theme="1"/>
        <rFont val="ＭＳ 明朝"/>
        <family val="1"/>
        <charset val="128"/>
      </rPr>
      <t>出国者数</t>
    </r>
    <rPh sb="0" eb="3">
      <t>シュッコクシャ</t>
    </rPh>
    <rPh sb="3" eb="4">
      <t>スウ</t>
    </rPh>
    <phoneticPr fontId="2"/>
  </si>
  <si>
    <r>
      <rPr>
        <sz val="11"/>
        <color theme="1"/>
        <rFont val="ＭＳ 明朝"/>
        <family val="1"/>
        <charset val="128"/>
      </rPr>
      <t>来訪地名</t>
    </r>
    <rPh sb="0" eb="2">
      <t>ライホウ</t>
    </rPh>
    <rPh sb="2" eb="4">
      <t>チメイ</t>
    </rPh>
    <rPh sb="3" eb="4">
      <t>メイ</t>
    </rPh>
    <phoneticPr fontId="2"/>
  </si>
  <si>
    <r>
      <rPr>
        <sz val="11"/>
        <color theme="1"/>
        <rFont val="ＭＳ 明朝"/>
        <family val="1"/>
        <charset val="128"/>
      </rPr>
      <t>入国者数</t>
    </r>
    <rPh sb="0" eb="3">
      <t>ニュウコクシャ</t>
    </rPh>
    <rPh sb="3" eb="4">
      <t>スウ</t>
    </rPh>
    <phoneticPr fontId="2"/>
  </si>
  <si>
    <r>
      <rPr>
        <sz val="11"/>
        <color theme="1"/>
        <rFont val="ＭＳ 明朝"/>
        <family val="1"/>
        <charset val="128"/>
      </rPr>
      <t>フィンランド</t>
    </r>
  </si>
  <si>
    <r>
      <rPr>
        <sz val="11"/>
        <rFont val="ＭＳ 明朝"/>
        <family val="1"/>
        <charset val="128"/>
      </rPr>
      <t>ウクライナ</t>
    </r>
    <phoneticPr fontId="20"/>
  </si>
  <si>
    <r>
      <rPr>
        <sz val="11"/>
        <color theme="1"/>
        <rFont val="ＭＳ 明朝"/>
        <family val="1"/>
        <charset val="128"/>
      </rPr>
      <t>エジプト</t>
    </r>
  </si>
  <si>
    <r>
      <rPr>
        <sz val="11"/>
        <rFont val="ＭＳ 明朝"/>
        <family val="1"/>
        <charset val="128"/>
      </rPr>
      <t>カザフスタン</t>
    </r>
    <phoneticPr fontId="20"/>
  </si>
  <si>
    <r>
      <rPr>
        <sz val="11"/>
        <color theme="1"/>
        <rFont val="ＭＳ 明朝"/>
        <family val="1"/>
        <charset val="128"/>
      </rPr>
      <t>カザフスタン</t>
    </r>
  </si>
  <si>
    <r>
      <rPr>
        <sz val="11"/>
        <color theme="1"/>
        <rFont val="ＭＳ 明朝"/>
        <family val="1"/>
        <charset val="128"/>
      </rPr>
      <t>ギリシャ</t>
    </r>
  </si>
  <si>
    <r>
      <rPr>
        <sz val="11"/>
        <rFont val="ＭＳ 明朝"/>
        <family val="1"/>
        <charset val="128"/>
      </rPr>
      <t>ウズベキスタン</t>
    </r>
    <phoneticPr fontId="20"/>
  </si>
  <si>
    <r>
      <rPr>
        <sz val="11"/>
        <color theme="1"/>
        <rFont val="ＭＳ 明朝"/>
        <family val="1"/>
        <charset val="128"/>
      </rPr>
      <t>アブハジア</t>
    </r>
  </si>
  <si>
    <r>
      <rPr>
        <sz val="11"/>
        <color theme="1"/>
        <rFont val="ＭＳ 明朝"/>
        <family val="1"/>
        <charset val="128"/>
      </rPr>
      <t>スペイン</t>
    </r>
    <phoneticPr fontId="2"/>
  </si>
  <si>
    <r>
      <rPr>
        <sz val="11"/>
        <rFont val="ＭＳ 明朝"/>
        <family val="1"/>
        <charset val="128"/>
      </rPr>
      <t>ポーランド</t>
    </r>
    <phoneticPr fontId="20"/>
  </si>
  <si>
    <r>
      <rPr>
        <sz val="11"/>
        <rFont val="ＭＳ 明朝"/>
        <family val="1"/>
        <charset val="128"/>
      </rPr>
      <t>フィンランド</t>
    </r>
    <phoneticPr fontId="20"/>
  </si>
  <si>
    <r>
      <rPr>
        <sz val="11"/>
        <color theme="1"/>
        <rFont val="ＭＳ 明朝"/>
        <family val="1"/>
        <charset val="128"/>
      </rPr>
      <t>ウクライナ</t>
    </r>
  </si>
  <si>
    <r>
      <rPr>
        <sz val="11"/>
        <rFont val="ＭＳ 明朝"/>
        <family val="1"/>
        <charset val="128"/>
      </rPr>
      <t>タジキスタン</t>
    </r>
    <phoneticPr fontId="20"/>
  </si>
  <si>
    <r>
      <rPr>
        <sz val="11"/>
        <color theme="1"/>
        <rFont val="ＭＳ 明朝"/>
        <family val="1"/>
        <charset val="128"/>
      </rPr>
      <t>エストニア</t>
    </r>
  </si>
  <si>
    <r>
      <rPr>
        <sz val="11"/>
        <color theme="1"/>
        <rFont val="ＭＳ 明朝"/>
        <family val="1"/>
        <charset val="128"/>
      </rPr>
      <t>イタリア</t>
    </r>
    <phoneticPr fontId="2"/>
  </si>
  <si>
    <r>
      <rPr>
        <sz val="11"/>
        <rFont val="ＭＳ 明朝"/>
        <family val="1"/>
        <charset val="128"/>
      </rPr>
      <t>ポーランド</t>
    </r>
    <phoneticPr fontId="20"/>
  </si>
  <si>
    <r>
      <rPr>
        <sz val="9"/>
        <color theme="1"/>
        <rFont val="ＭＳ 明朝"/>
        <family val="1"/>
        <charset val="128"/>
      </rPr>
      <t>アラブ首長国連邦</t>
    </r>
  </si>
  <si>
    <r>
      <rPr>
        <sz val="12"/>
        <rFont val="ＭＳ 明朝"/>
        <family val="1"/>
        <charset val="128"/>
      </rPr>
      <t>モルドバ</t>
    </r>
    <phoneticPr fontId="20"/>
  </si>
  <si>
    <r>
      <rPr>
        <sz val="11"/>
        <color theme="1"/>
        <rFont val="ＭＳ 明朝"/>
        <family val="1"/>
        <charset val="128"/>
      </rPr>
      <t>キプロス</t>
    </r>
    <phoneticPr fontId="2"/>
  </si>
  <si>
    <r>
      <rPr>
        <sz val="12"/>
        <rFont val="ＭＳ 明朝"/>
        <family val="1"/>
        <charset val="128"/>
      </rPr>
      <t>アルメニア</t>
    </r>
    <phoneticPr fontId="20"/>
  </si>
  <si>
    <t>質問事項（要修正？事項）：</t>
    <rPh sb="0" eb="2">
      <t>シツモン</t>
    </rPh>
    <rPh sb="2" eb="4">
      <t>ジコウ</t>
    </rPh>
    <rPh sb="5" eb="6">
      <t>ヨウ</t>
    </rPh>
    <rPh sb="6" eb="8">
      <t>シュウセイ</t>
    </rPh>
    <rPh sb="9" eb="11">
      <t>ジコウ</t>
    </rPh>
    <phoneticPr fontId="2"/>
  </si>
  <si>
    <t>ロシア出国者の訪問地名について。トルコからキプロスまで（セルE5～E14）は訪問先上位11位から20位ということでしょうか？</t>
    <rPh sb="3" eb="6">
      <t>シュッコクシャ</t>
    </rPh>
    <rPh sb="7" eb="10">
      <t>ホウモンチ</t>
    </rPh>
    <rPh sb="10" eb="11">
      <t>メイ</t>
    </rPh>
    <rPh sb="38" eb="40">
      <t>ホウモン</t>
    </rPh>
    <rPh sb="40" eb="41">
      <t>サキ</t>
    </rPh>
    <rPh sb="41" eb="43">
      <t>ジョウイ</t>
    </rPh>
    <rPh sb="45" eb="46">
      <t>イ</t>
    </rPh>
    <rPh sb="50" eb="51">
      <t>イ</t>
    </rPh>
    <phoneticPr fontId="2"/>
  </si>
  <si>
    <t>ロシア入国者のところの「来訪地名」というのは、ロシア入国者の出身国名（どこからロシアに入国したのか。Origin-destinationの関係でいうところのorigin）を指すものでしょうか。それでしたら、「来訪地名」の語を用いるのは適切でないと思われます。</t>
    <rPh sb="3" eb="6">
      <t>ニュウコクシャ</t>
    </rPh>
    <rPh sb="12" eb="14">
      <t>ライホウ</t>
    </rPh>
    <rPh sb="14" eb="16">
      <t>チメイ</t>
    </rPh>
    <rPh sb="26" eb="29">
      <t>ニュウコクシャ</t>
    </rPh>
    <rPh sb="30" eb="32">
      <t>シュッシン</t>
    </rPh>
    <rPh sb="32" eb="33">
      <t>コク</t>
    </rPh>
    <rPh sb="33" eb="34">
      <t>メイ</t>
    </rPh>
    <rPh sb="43" eb="45">
      <t>ニュウコク</t>
    </rPh>
    <rPh sb="69" eb="71">
      <t>カンケイ</t>
    </rPh>
    <rPh sb="86" eb="87">
      <t>サ</t>
    </rPh>
    <rPh sb="104" eb="106">
      <t>ライホウ</t>
    </rPh>
    <rPh sb="106" eb="108">
      <t>チメイ</t>
    </rPh>
    <rPh sb="110" eb="111">
      <t>ゴ</t>
    </rPh>
    <rPh sb="112" eb="113">
      <t>モチ</t>
    </rPh>
    <rPh sb="117" eb="119">
      <t>テキセツ</t>
    </rPh>
    <rPh sb="123" eb="124">
      <t>オモ</t>
    </rPh>
    <phoneticPr fontId="2"/>
  </si>
  <si>
    <t>ロシア入国者の「来訪地名？」について。中国本土からフィンランドまで（セルI5～I14）は「来訪地？」の上位11位～20位ということでしょうか？</t>
    <rPh sb="3" eb="6">
      <t>ニュウコクシャ</t>
    </rPh>
    <rPh sb="8" eb="10">
      <t>ライホウ</t>
    </rPh>
    <rPh sb="10" eb="12">
      <t>チメイ</t>
    </rPh>
    <rPh sb="19" eb="21">
      <t>チュウゴク</t>
    </rPh>
    <rPh sb="21" eb="23">
      <t>ホンド</t>
    </rPh>
    <rPh sb="45" eb="47">
      <t>ライホウ</t>
    </rPh>
    <rPh sb="47" eb="48">
      <t>チ</t>
    </rPh>
    <rPh sb="51" eb="53">
      <t>ジョウイ</t>
    </rPh>
    <rPh sb="55" eb="56">
      <t>イ</t>
    </rPh>
    <phoneticPr fontId="2"/>
  </si>
  <si>
    <t>アゼルバイジャン</t>
    <phoneticPr fontId="20"/>
  </si>
  <si>
    <t>ロシア出国者の訪問地の上位4位の「アブハジア」はジョージア（グルジア）の西端にあるアブハジア（独立した共和国か自治共和国であるかはさておき）ですね？この表に出てくる他の国名に比べると、認知度が低いと思われる国名のようですので、注記を付けたらいかがでしょうか。</t>
    <rPh sb="3" eb="6">
      <t>シュッコクシャ</t>
    </rPh>
    <rPh sb="7" eb="10">
      <t>ホウモンチ</t>
    </rPh>
    <rPh sb="11" eb="13">
      <t>ジョウイ</t>
    </rPh>
    <rPh sb="14" eb="15">
      <t>イ</t>
    </rPh>
    <rPh sb="36" eb="38">
      <t>セイタン</t>
    </rPh>
    <rPh sb="47" eb="49">
      <t>ドクリツ</t>
    </rPh>
    <rPh sb="51" eb="54">
      <t>キョウワコク</t>
    </rPh>
    <rPh sb="55" eb="57">
      <t>ジチ</t>
    </rPh>
    <rPh sb="57" eb="60">
      <t>キョウワコク</t>
    </rPh>
    <rPh sb="76" eb="77">
      <t>ヒョウ</t>
    </rPh>
    <rPh sb="78" eb="79">
      <t>デ</t>
    </rPh>
    <rPh sb="82" eb="83">
      <t>ホカ</t>
    </rPh>
    <rPh sb="84" eb="86">
      <t>コクメイ</t>
    </rPh>
    <rPh sb="87" eb="88">
      <t>クラ</t>
    </rPh>
    <rPh sb="92" eb="95">
      <t>ニンチド</t>
    </rPh>
    <rPh sb="96" eb="97">
      <t>ヒク</t>
    </rPh>
    <rPh sb="99" eb="100">
      <t>オモ</t>
    </rPh>
    <rPh sb="103" eb="104">
      <t>クニ</t>
    </rPh>
    <rPh sb="113" eb="115">
      <t>チュウキ</t>
    </rPh>
    <rPh sb="116" eb="117">
      <t>ツ</t>
    </rPh>
    <phoneticPr fontId="2"/>
  </si>
  <si>
    <t>ドイツ</t>
    <phoneticPr fontId="20"/>
  </si>
  <si>
    <t>トルコ</t>
    <phoneticPr fontId="20"/>
  </si>
  <si>
    <t>イスラエル</t>
    <phoneticPr fontId="20"/>
  </si>
  <si>
    <t>イタリア</t>
    <phoneticPr fontId="20"/>
  </si>
  <si>
    <t>フランス</t>
    <phoneticPr fontId="20"/>
  </si>
  <si>
    <t>フィンランド</t>
    <phoneticPr fontId="20"/>
  </si>
  <si>
    <r>
      <t>2014</t>
    </r>
    <r>
      <rPr>
        <sz val="11"/>
        <color theme="1"/>
        <rFont val="ＭＳ 明朝"/>
        <family val="1"/>
        <charset val="128"/>
      </rPr>
      <t>年</t>
    </r>
    <rPh sb="4" eb="5">
      <t>ネン</t>
    </rPh>
    <phoneticPr fontId="2"/>
  </si>
  <si>
    <r>
      <t>2015</t>
    </r>
    <r>
      <rPr>
        <sz val="11"/>
        <color theme="1"/>
        <rFont val="ＭＳ 明朝"/>
        <family val="1"/>
        <charset val="128"/>
      </rPr>
      <t>年</t>
    </r>
    <rPh sb="4" eb="5">
      <t>ネン</t>
    </rPh>
    <phoneticPr fontId="2"/>
  </si>
  <si>
    <r>
      <rPr>
        <sz val="11"/>
        <color theme="1"/>
        <rFont val="ＭＳ 明朝"/>
        <family val="1"/>
        <charset val="128"/>
      </rPr>
      <t>全人口に占める国（境）外旅行経験者の比率（％）</t>
    </r>
    <rPh sb="7" eb="8">
      <t>コク</t>
    </rPh>
    <rPh sb="9" eb="10">
      <t>キョウ</t>
    </rPh>
    <rPh sb="11" eb="12">
      <t>ソト</t>
    </rPh>
    <rPh sb="12" eb="14">
      <t>リョコウ</t>
    </rPh>
    <rPh sb="14" eb="17">
      <t>ケイケンシャ</t>
    </rPh>
    <rPh sb="18" eb="20">
      <t>ヒリツ</t>
    </rPh>
    <phoneticPr fontId="2"/>
  </si>
  <si>
    <r>
      <rPr>
        <sz val="11"/>
        <color theme="1"/>
        <rFont val="ＭＳ 明朝"/>
        <family val="1"/>
        <charset val="128"/>
      </rPr>
      <t>トリップ数（万トリップ）</t>
    </r>
    <rPh sb="4" eb="5">
      <t>スウ</t>
    </rPh>
    <rPh sb="6" eb="7">
      <t>マン</t>
    </rPh>
    <phoneticPr fontId="2"/>
  </si>
  <si>
    <r>
      <rPr>
        <sz val="11"/>
        <color theme="1"/>
        <rFont val="ＭＳ 明朝"/>
        <family val="1"/>
        <charset val="128"/>
      </rPr>
      <t>一人当たりトリップ数</t>
    </r>
    <rPh sb="0" eb="2">
      <t>ヒトリ</t>
    </rPh>
    <rPh sb="2" eb="3">
      <t>ア</t>
    </rPh>
    <rPh sb="9" eb="10">
      <t>スウ</t>
    </rPh>
    <phoneticPr fontId="2"/>
  </si>
  <si>
    <r>
      <rPr>
        <sz val="11"/>
        <color theme="1"/>
        <rFont val="ＭＳ 明朝"/>
        <family val="1"/>
        <charset val="128"/>
      </rPr>
      <t>平均宿泊数（泊）</t>
    </r>
    <rPh sb="0" eb="2">
      <t>ヘイキン</t>
    </rPh>
    <rPh sb="2" eb="4">
      <t>シュクハク</t>
    </rPh>
    <rPh sb="4" eb="5">
      <t>スウ</t>
    </rPh>
    <rPh sb="6" eb="7">
      <t>ハク</t>
    </rPh>
    <phoneticPr fontId="2"/>
  </si>
  <si>
    <r>
      <t>1</t>
    </r>
    <r>
      <rPr>
        <sz val="11"/>
        <color theme="1"/>
        <rFont val="ＭＳ 明朝"/>
        <family val="1"/>
        <charset val="128"/>
      </rPr>
      <t>人当たり</t>
    </r>
    <r>
      <rPr>
        <sz val="11"/>
        <color theme="1"/>
        <rFont val="Times New Roman"/>
        <family val="1"/>
      </rPr>
      <t>1</t>
    </r>
    <r>
      <rPr>
        <sz val="11"/>
        <color theme="1"/>
        <rFont val="ＭＳ 明朝"/>
        <family val="1"/>
        <charset val="128"/>
      </rPr>
      <t>トリップ支出額（ドル）</t>
    </r>
    <rPh sb="1" eb="2">
      <t>ニン</t>
    </rPh>
    <rPh sb="2" eb="3">
      <t>ア</t>
    </rPh>
    <rPh sb="10" eb="12">
      <t>シシュツ</t>
    </rPh>
    <rPh sb="12" eb="13">
      <t>ガク</t>
    </rPh>
    <phoneticPr fontId="2"/>
  </si>
  <si>
    <r>
      <rPr>
        <sz val="11"/>
        <color theme="1"/>
        <rFont val="ＭＳ 明朝"/>
        <family val="1"/>
        <charset val="128"/>
      </rPr>
      <t>海外旅行（</t>
    </r>
    <r>
      <rPr>
        <sz val="11"/>
        <color theme="1"/>
        <rFont val="Times New Roman"/>
        <family val="1"/>
      </rPr>
      <t>VFR</t>
    </r>
    <r>
      <rPr>
        <sz val="11"/>
        <color theme="1"/>
        <rFont val="ＭＳ 明朝"/>
        <family val="1"/>
        <charset val="128"/>
      </rPr>
      <t>）</t>
    </r>
    <r>
      <rPr>
        <sz val="11"/>
        <rFont val="ＭＳ 明朝"/>
        <family val="1"/>
        <charset val="128"/>
      </rPr>
      <t>の割合（％）</t>
    </r>
    <rPh sb="0" eb="2">
      <t>カイガイ</t>
    </rPh>
    <rPh sb="2" eb="4">
      <t>リョコウ</t>
    </rPh>
    <rPh sb="10" eb="12">
      <t>ワリアイ</t>
    </rPh>
    <phoneticPr fontId="2"/>
  </si>
  <si>
    <r>
      <rPr>
        <sz val="11"/>
        <color theme="1"/>
        <rFont val="ＭＳ 明朝"/>
        <family val="1"/>
        <charset val="128"/>
      </rPr>
      <t>入国目的</t>
    </r>
    <rPh sb="0" eb="2">
      <t>ニュウコク</t>
    </rPh>
    <rPh sb="2" eb="4">
      <t>モクテキ</t>
    </rPh>
    <phoneticPr fontId="2"/>
  </si>
  <si>
    <r>
      <t>1995</t>
    </r>
    <r>
      <rPr>
        <sz val="11"/>
        <color theme="1"/>
        <rFont val="ＭＳ 明朝"/>
        <family val="1"/>
        <charset val="128"/>
      </rPr>
      <t>年</t>
    </r>
    <rPh sb="4" eb="5">
      <t>ネン</t>
    </rPh>
    <phoneticPr fontId="2"/>
  </si>
  <si>
    <r>
      <t>2000</t>
    </r>
    <r>
      <rPr>
        <sz val="11"/>
        <color theme="1"/>
        <rFont val="ＭＳ 明朝"/>
        <family val="1"/>
        <charset val="128"/>
      </rPr>
      <t>年</t>
    </r>
    <rPh sb="4" eb="5">
      <t>ネン</t>
    </rPh>
    <phoneticPr fontId="2"/>
  </si>
  <si>
    <r>
      <t>2005</t>
    </r>
    <r>
      <rPr>
        <sz val="11"/>
        <color theme="1"/>
        <rFont val="ＭＳ 明朝"/>
        <family val="1"/>
        <charset val="128"/>
      </rPr>
      <t>年</t>
    </r>
    <rPh sb="4" eb="5">
      <t>ネン</t>
    </rPh>
    <phoneticPr fontId="2"/>
  </si>
  <si>
    <r>
      <t>2010</t>
    </r>
    <r>
      <rPr>
        <sz val="11"/>
        <color theme="1"/>
        <rFont val="ＭＳ 明朝"/>
        <family val="1"/>
        <charset val="128"/>
      </rPr>
      <t>年</t>
    </r>
    <rPh sb="4" eb="5">
      <t>ネン</t>
    </rPh>
    <phoneticPr fontId="2"/>
  </si>
  <si>
    <r>
      <rPr>
        <sz val="11"/>
        <color theme="1"/>
        <rFont val="ＭＳ Ｐ明朝"/>
        <family val="1"/>
        <charset val="128"/>
      </rPr>
      <t>観光　</t>
    </r>
    <r>
      <rPr>
        <sz val="11"/>
        <color theme="1"/>
        <rFont val="Times New Roman"/>
        <family val="1"/>
      </rPr>
      <t>holidays and leisure</t>
    </r>
    <rPh sb="0" eb="2">
      <t>カンコウ</t>
    </rPh>
    <phoneticPr fontId="2"/>
  </si>
  <si>
    <r>
      <rPr>
        <sz val="11"/>
        <color theme="1"/>
        <rFont val="ＭＳ Ｐ明朝"/>
        <family val="1"/>
        <charset val="128"/>
      </rPr>
      <t>商用　</t>
    </r>
    <r>
      <rPr>
        <sz val="11"/>
        <color theme="1"/>
        <rFont val="Times New Roman"/>
        <family val="1"/>
      </rPr>
      <t>business</t>
    </r>
    <rPh sb="0" eb="2">
      <t>ショウヨウ</t>
    </rPh>
    <phoneticPr fontId="2"/>
  </si>
  <si>
    <r>
      <rPr>
        <sz val="11"/>
        <color theme="1"/>
        <rFont val="ＭＳ Ｐ明朝"/>
        <family val="1"/>
        <charset val="128"/>
      </rPr>
      <t>親族・友人等訪問　</t>
    </r>
    <r>
      <rPr>
        <sz val="11"/>
        <color theme="1"/>
        <rFont val="Times New Roman"/>
        <family val="1"/>
      </rPr>
      <t>VFR</t>
    </r>
    <rPh sb="0" eb="2">
      <t>シンゾク</t>
    </rPh>
    <rPh sb="3" eb="6">
      <t>ユウジントウ</t>
    </rPh>
    <rPh sb="6" eb="8">
      <t>ホウモン</t>
    </rPh>
    <phoneticPr fontId="2"/>
  </si>
  <si>
    <r>
      <rPr>
        <sz val="11"/>
        <color theme="1"/>
        <rFont val="ＭＳ 明朝"/>
        <family val="1"/>
        <charset val="128"/>
      </rPr>
      <t>ベルギー</t>
    </r>
    <phoneticPr fontId="2"/>
  </si>
  <si>
    <r>
      <rPr>
        <sz val="11"/>
        <color theme="1"/>
        <rFont val="ＭＳ 明朝"/>
        <family val="1"/>
        <charset val="128"/>
      </rPr>
      <t>ルーマニア</t>
    </r>
    <phoneticPr fontId="2"/>
  </si>
  <si>
    <r>
      <rPr>
        <sz val="11"/>
        <color theme="1"/>
        <rFont val="ＭＳ 明朝"/>
        <family val="1"/>
        <charset val="128"/>
      </rPr>
      <t>メキシコ</t>
    </r>
    <phoneticPr fontId="2"/>
  </si>
  <si>
    <r>
      <rPr>
        <sz val="11"/>
        <color theme="1"/>
        <rFont val="ＭＳ 明朝"/>
        <family val="1"/>
        <charset val="128"/>
      </rPr>
      <t>スウェーデン</t>
    </r>
    <phoneticPr fontId="2"/>
  </si>
  <si>
    <r>
      <rPr>
        <sz val="10"/>
        <color theme="1"/>
        <rFont val="ＭＳ 明朝"/>
        <family val="1"/>
        <charset val="128"/>
      </rPr>
      <t>注：中国本土は香港・マカオへの日帰を含む数値である。</t>
    </r>
    <rPh sb="0" eb="1">
      <t>チュウ</t>
    </rPh>
    <rPh sb="2" eb="4">
      <t>チュウゴク</t>
    </rPh>
    <rPh sb="4" eb="6">
      <t>ホンド</t>
    </rPh>
    <rPh sb="7" eb="9">
      <t>ホンコン</t>
    </rPh>
    <rPh sb="15" eb="17">
      <t>ヒガエ</t>
    </rPh>
    <rPh sb="18" eb="19">
      <t>フク</t>
    </rPh>
    <rPh sb="20" eb="22">
      <t>スウチ</t>
    </rPh>
    <phoneticPr fontId="2"/>
  </si>
  <si>
    <r>
      <rPr>
        <sz val="11"/>
        <color theme="1"/>
        <rFont val="ＭＳ 明朝"/>
        <family val="1"/>
        <charset val="128"/>
      </rPr>
      <t>ウクライナ</t>
    </r>
    <phoneticPr fontId="2"/>
  </si>
  <si>
    <r>
      <rPr>
        <sz val="11"/>
        <color theme="1"/>
        <rFont val="ＭＳ 明朝"/>
        <family val="1"/>
        <charset val="128"/>
      </rPr>
      <t>オランダ</t>
    </r>
    <phoneticPr fontId="2"/>
  </si>
  <si>
    <r>
      <rPr>
        <sz val="11"/>
        <color theme="1"/>
        <rFont val="ＭＳ 明朝"/>
        <family val="1"/>
        <charset val="128"/>
      </rPr>
      <t>スイス</t>
    </r>
    <phoneticPr fontId="2"/>
  </si>
  <si>
    <r>
      <rPr>
        <sz val="11"/>
        <color theme="1"/>
        <rFont val="ＭＳ 明朝"/>
        <family val="1"/>
        <charset val="128"/>
      </rPr>
      <t>カナダ</t>
    </r>
    <phoneticPr fontId="2"/>
  </si>
  <si>
    <t>国名</t>
    <phoneticPr fontId="2"/>
  </si>
  <si>
    <t>サウジアラビア</t>
    <phoneticPr fontId="2"/>
  </si>
  <si>
    <r>
      <rPr>
        <sz val="11"/>
        <color theme="1"/>
        <rFont val="ＭＳ 明朝"/>
        <family val="1"/>
        <charset val="128"/>
      </rPr>
      <t>第一位　</t>
    </r>
    <rPh sb="0" eb="2">
      <t>ダイイチ</t>
    </rPh>
    <rPh sb="2" eb="3">
      <t>イ</t>
    </rPh>
    <phoneticPr fontId="2"/>
  </si>
  <si>
    <r>
      <rPr>
        <sz val="11"/>
        <color theme="1"/>
        <rFont val="ＭＳ 明朝"/>
        <family val="1"/>
        <charset val="128"/>
      </rPr>
      <t>第二位</t>
    </r>
    <rPh sb="0" eb="2">
      <t>ダイニ</t>
    </rPh>
    <rPh sb="2" eb="3">
      <t>イ</t>
    </rPh>
    <phoneticPr fontId="2"/>
  </si>
  <si>
    <r>
      <rPr>
        <sz val="11"/>
        <color theme="1"/>
        <rFont val="ＭＳ 明朝"/>
        <family val="1"/>
        <charset val="128"/>
      </rPr>
      <t>第三位</t>
    </r>
    <rPh sb="0" eb="1">
      <t>ダイ</t>
    </rPh>
    <rPh sb="1" eb="3">
      <t>サンイ</t>
    </rPh>
    <phoneticPr fontId="2"/>
  </si>
  <si>
    <r>
      <rPr>
        <sz val="11"/>
        <color theme="1"/>
        <rFont val="ＭＳ 明朝"/>
        <family val="1"/>
        <charset val="128"/>
      </rPr>
      <t>ロンドンと英国</t>
    </r>
    <rPh sb="5" eb="7">
      <t>エイコク</t>
    </rPh>
    <phoneticPr fontId="2"/>
  </si>
  <si>
    <r>
      <t>NY</t>
    </r>
    <r>
      <rPr>
        <sz val="11"/>
        <color theme="1"/>
        <rFont val="ＭＳ 明朝"/>
        <family val="1"/>
        <charset val="128"/>
      </rPr>
      <t>と米国</t>
    </r>
    <rPh sb="3" eb="5">
      <t>ベイコク</t>
    </rPh>
    <phoneticPr fontId="2"/>
  </si>
  <si>
    <r>
      <rPr>
        <sz val="11"/>
        <color theme="1"/>
        <rFont val="ＭＳ 明朝"/>
        <family val="1"/>
        <charset val="128"/>
      </rPr>
      <t>香港</t>
    </r>
    <rPh sb="0" eb="2">
      <t>ホンコン</t>
    </rPh>
    <phoneticPr fontId="2"/>
  </si>
  <si>
    <r>
      <rPr>
        <sz val="11"/>
        <color theme="1"/>
        <rFont val="ＭＳ 明朝"/>
        <family val="1"/>
        <charset val="128"/>
      </rPr>
      <t>東京と日本</t>
    </r>
    <rPh sb="0" eb="2">
      <t>トウキョウ</t>
    </rPh>
    <rPh sb="3" eb="5">
      <t>ニホン</t>
    </rPh>
    <phoneticPr fontId="2"/>
  </si>
  <si>
    <r>
      <rPr>
        <sz val="11"/>
        <color theme="1"/>
        <rFont val="ＭＳ 明朝"/>
        <family val="1"/>
        <charset val="128"/>
      </rPr>
      <t>タイ</t>
    </r>
    <phoneticPr fontId="2"/>
  </si>
  <si>
    <r>
      <rPr>
        <sz val="11"/>
        <color theme="1"/>
        <rFont val="ＭＳ 明朝"/>
        <family val="1"/>
        <charset val="128"/>
      </rPr>
      <t>日本</t>
    </r>
    <r>
      <rPr>
        <vertAlign val="superscript"/>
        <sz val="11"/>
        <color theme="1"/>
        <rFont val="ＭＳ 明朝"/>
        <family val="1"/>
        <charset val="128"/>
      </rPr>
      <t>＊</t>
    </r>
    <rPh sb="0" eb="2">
      <t>ニホン</t>
    </rPh>
    <phoneticPr fontId="2"/>
  </si>
  <si>
    <t>日本の場合、④ハワイ（5.4%）、⑤ロンドン（4.7%）、⑦沖縄、⑫京都、⑱北海道</t>
    <rPh sb="0" eb="2">
      <t>ニホン</t>
    </rPh>
    <rPh sb="3" eb="5">
      <t>バアイ</t>
    </rPh>
    <phoneticPr fontId="2"/>
  </si>
  <si>
    <t>←マル囲み数字はランキングで、第三位以下の訪問地を記されたのですね。しかし、それは省略してもよろしいのではないでしょうか。どうしても記述するならば、欄外（表の下に注：として）記載するほうがよいかと思います。その場合、4位、5位、6位…と順当に記載するのではなく、7位、12位、18位を抽出する意味も示すべきかと思います。また、それぞれの数値（パーセント）も併記する必要があるでしょう。</t>
    <rPh sb="3" eb="4">
      <t>カコ</t>
    </rPh>
    <rPh sb="5" eb="7">
      <t>スウジ</t>
    </rPh>
    <rPh sb="15" eb="16">
      <t>ダイ</t>
    </rPh>
    <rPh sb="16" eb="18">
      <t>サンイ</t>
    </rPh>
    <rPh sb="18" eb="20">
      <t>イカ</t>
    </rPh>
    <rPh sb="21" eb="24">
      <t>ホウモンチ</t>
    </rPh>
    <rPh sb="25" eb="26">
      <t>シル</t>
    </rPh>
    <rPh sb="41" eb="43">
      <t>ショウリャク</t>
    </rPh>
    <rPh sb="66" eb="68">
      <t>キジュツ</t>
    </rPh>
    <rPh sb="74" eb="76">
      <t>ランガイ</t>
    </rPh>
    <rPh sb="77" eb="78">
      <t>ヒョウ</t>
    </rPh>
    <rPh sb="79" eb="80">
      <t>シタ</t>
    </rPh>
    <rPh sb="81" eb="82">
      <t>チュウ</t>
    </rPh>
    <rPh sb="87" eb="89">
      <t>キサイ</t>
    </rPh>
    <rPh sb="98" eb="99">
      <t>オモ</t>
    </rPh>
    <rPh sb="105" eb="107">
      <t>バアイ</t>
    </rPh>
    <rPh sb="109" eb="110">
      <t>イ</t>
    </rPh>
    <rPh sb="112" eb="113">
      <t>イ</t>
    </rPh>
    <rPh sb="115" eb="116">
      <t>イ</t>
    </rPh>
    <rPh sb="118" eb="120">
      <t>ジュントウ</t>
    </rPh>
    <rPh sb="121" eb="123">
      <t>キサイ</t>
    </rPh>
    <rPh sb="132" eb="133">
      <t>イ</t>
    </rPh>
    <rPh sb="136" eb="137">
      <t>イ</t>
    </rPh>
    <rPh sb="140" eb="141">
      <t>イ</t>
    </rPh>
    <rPh sb="142" eb="144">
      <t>チュウシュツ</t>
    </rPh>
    <rPh sb="146" eb="148">
      <t>イミ</t>
    </rPh>
    <rPh sb="149" eb="150">
      <t>シメ</t>
    </rPh>
    <rPh sb="155" eb="156">
      <t>オモ</t>
    </rPh>
    <rPh sb="168" eb="170">
      <t>スウチ</t>
    </rPh>
    <rPh sb="178" eb="180">
      <t>ヘイキ</t>
    </rPh>
    <rPh sb="182" eb="184">
      <t>ヒツヨウ</t>
    </rPh>
    <phoneticPr fontId="2"/>
  </si>
  <si>
    <r>
      <rPr>
        <sz val="11"/>
        <color rgb="FF000000"/>
        <rFont val="ＭＳ 明朝"/>
        <family val="1"/>
        <charset val="128"/>
      </rPr>
      <t>到着国</t>
    </r>
    <rPh sb="0" eb="2">
      <t>トウチャク</t>
    </rPh>
    <rPh sb="2" eb="3">
      <t>コク</t>
    </rPh>
    <phoneticPr fontId="2"/>
  </si>
  <si>
    <r>
      <rPr>
        <sz val="11"/>
        <color rgb="FF000000"/>
        <rFont val="ＭＳ 明朝"/>
        <family val="1"/>
        <charset val="128"/>
      </rPr>
      <t>英国</t>
    </r>
  </si>
  <si>
    <r>
      <rPr>
        <sz val="11"/>
        <color rgb="FF000000"/>
        <rFont val="ＭＳ 明朝"/>
        <family val="1"/>
        <charset val="128"/>
      </rPr>
      <t>西国</t>
    </r>
    <rPh sb="0" eb="1">
      <t>ニシ</t>
    </rPh>
    <rPh sb="1" eb="2">
      <t>コク</t>
    </rPh>
    <phoneticPr fontId="2"/>
  </si>
  <si>
    <r>
      <rPr>
        <sz val="11"/>
        <color rgb="FF000000"/>
        <rFont val="ＭＳ 明朝"/>
        <family val="1"/>
        <charset val="128"/>
      </rPr>
      <t>出発国</t>
    </r>
    <rPh sb="0" eb="2">
      <t>シュッパツ</t>
    </rPh>
    <rPh sb="2" eb="3">
      <t>コク</t>
    </rPh>
    <phoneticPr fontId="2"/>
  </si>
  <si>
    <r>
      <rPr>
        <b/>
        <sz val="11"/>
        <color rgb="FF000000"/>
        <rFont val="ＭＳ 明朝"/>
        <family val="1"/>
        <charset val="128"/>
      </rPr>
      <t>米国</t>
    </r>
  </si>
  <si>
    <r>
      <rPr>
        <sz val="11"/>
        <color rgb="FF000000"/>
        <rFont val="ＭＳ 明朝"/>
        <family val="1"/>
        <charset val="128"/>
      </rPr>
      <t>ベルギー</t>
    </r>
    <phoneticPr fontId="2"/>
  </si>
  <si>
    <r>
      <rPr>
        <sz val="11"/>
        <color rgb="FF000000"/>
        <rFont val="ＭＳ 明朝"/>
        <family val="1"/>
        <charset val="128"/>
      </rPr>
      <t>北欧諸国</t>
    </r>
  </si>
  <si>
    <t>表4-2は何年の統計でしょうか？</t>
    <rPh sb="0" eb="1">
      <t>ヒョウ</t>
    </rPh>
    <rPh sb="5" eb="7">
      <t>ナンネン</t>
    </rPh>
    <rPh sb="8" eb="10">
      <t>トウケイ</t>
    </rPh>
    <phoneticPr fontId="2"/>
  </si>
  <si>
    <r>
      <rPr>
        <sz val="11"/>
        <color theme="1"/>
        <rFont val="ＭＳ 明朝"/>
        <family val="1"/>
        <charset val="128"/>
      </rPr>
      <t>出発国</t>
    </r>
    <rPh sb="0" eb="2">
      <t>シュッパツ</t>
    </rPh>
    <rPh sb="2" eb="3">
      <t>コク</t>
    </rPh>
    <phoneticPr fontId="2"/>
  </si>
  <si>
    <r>
      <rPr>
        <sz val="11"/>
        <color theme="1"/>
        <rFont val="ＭＳ 明朝"/>
        <family val="1"/>
        <charset val="128"/>
      </rPr>
      <t>訪問先（上位５か国）　　　　　　</t>
    </r>
    <rPh sb="0" eb="2">
      <t>ホウモン</t>
    </rPh>
    <rPh sb="2" eb="3">
      <t>サキ</t>
    </rPh>
    <rPh sb="4" eb="6">
      <t>ジョウイ</t>
    </rPh>
    <rPh sb="8" eb="9">
      <t>クニ</t>
    </rPh>
    <phoneticPr fontId="2"/>
  </si>
  <si>
    <r>
      <rPr>
        <sz val="11"/>
        <color theme="1"/>
        <rFont val="ＭＳ 明朝"/>
        <family val="1"/>
        <charset val="128"/>
      </rPr>
      <t>回数</t>
    </r>
    <rPh sb="0" eb="2">
      <t>カイスウ</t>
    </rPh>
    <phoneticPr fontId="2"/>
  </si>
  <si>
    <r>
      <rPr>
        <sz val="11"/>
        <color theme="1"/>
        <rFont val="ＭＳ 明朝"/>
        <family val="1"/>
        <charset val="128"/>
      </rPr>
      <t>インド</t>
    </r>
    <phoneticPr fontId="2"/>
  </si>
  <si>
    <r>
      <rPr>
        <sz val="11"/>
        <color theme="1"/>
        <rFont val="ＭＳ 明朝"/>
        <family val="1"/>
        <charset val="128"/>
      </rPr>
      <t>支出</t>
    </r>
    <rPh sb="0" eb="2">
      <t>シシュツ</t>
    </rPh>
    <phoneticPr fontId="2"/>
  </si>
  <si>
    <r>
      <rPr>
        <sz val="11"/>
        <color theme="1"/>
        <rFont val="ＭＳ 明朝"/>
        <family val="1"/>
        <charset val="128"/>
      </rPr>
      <t>トルコ</t>
    </r>
    <phoneticPr fontId="2"/>
  </si>
  <si>
    <r>
      <rPr>
        <sz val="11"/>
        <rFont val="ＭＳ 明朝"/>
        <family val="1"/>
        <charset val="128"/>
      </rPr>
      <t>対前年比</t>
    </r>
    <rPh sb="0" eb="1">
      <t>タイ</t>
    </rPh>
    <rPh sb="1" eb="4">
      <t>ゼンネンヒ</t>
    </rPh>
    <phoneticPr fontId="2"/>
  </si>
  <si>
    <r>
      <rPr>
        <sz val="11"/>
        <rFont val="ＭＳ 明朝"/>
        <family val="1"/>
        <charset val="128"/>
      </rPr>
      <t>米国</t>
    </r>
    <rPh sb="0" eb="2">
      <t>ベイコク</t>
    </rPh>
    <phoneticPr fontId="2"/>
  </si>
  <si>
    <r>
      <rPr>
        <sz val="11"/>
        <rFont val="ＭＳ 明朝"/>
        <family val="1"/>
        <charset val="128"/>
      </rPr>
      <t>中国本土</t>
    </r>
    <rPh sb="0" eb="2">
      <t>チュウゴク</t>
    </rPh>
    <rPh sb="2" eb="4">
      <t>ホンド</t>
    </rPh>
    <phoneticPr fontId="2"/>
  </si>
  <si>
    <r>
      <rPr>
        <sz val="11"/>
        <rFont val="ＭＳ 明朝"/>
        <family val="1"/>
        <charset val="128"/>
      </rPr>
      <t>英国</t>
    </r>
    <rPh sb="0" eb="2">
      <t>エイコク</t>
    </rPh>
    <phoneticPr fontId="2"/>
  </si>
  <si>
    <r>
      <rPr>
        <sz val="11"/>
        <rFont val="ＭＳ 明朝"/>
        <family val="1"/>
        <charset val="128"/>
      </rPr>
      <t>日本</t>
    </r>
    <rPh sb="0" eb="2">
      <t>ニホン</t>
    </rPh>
    <phoneticPr fontId="2"/>
  </si>
  <si>
    <t>本表は何年の統計でしょうか。タイトルに併記してください。</t>
    <rPh sb="0" eb="1">
      <t>ホン</t>
    </rPh>
    <rPh sb="1" eb="2">
      <t>ヒョウ</t>
    </rPh>
    <rPh sb="3" eb="5">
      <t>ナンネン</t>
    </rPh>
    <rPh sb="6" eb="8">
      <t>トウケイ</t>
    </rPh>
    <rPh sb="19" eb="21">
      <t>ヘイキ</t>
    </rPh>
    <phoneticPr fontId="2"/>
  </si>
  <si>
    <r>
      <rPr>
        <sz val="11"/>
        <rFont val="ＭＳ 明朝"/>
        <family val="1"/>
        <charset val="128"/>
      </rPr>
      <t>メキシコ</t>
    </r>
    <phoneticPr fontId="2"/>
  </si>
  <si>
    <r>
      <rPr>
        <sz val="11"/>
        <rFont val="ＭＳ 明朝"/>
        <family val="1"/>
        <charset val="128"/>
      </rPr>
      <t>カナダ</t>
    </r>
    <phoneticPr fontId="2"/>
  </si>
  <si>
    <r>
      <rPr>
        <sz val="11"/>
        <rFont val="ＭＳ 明朝"/>
        <family val="1"/>
        <charset val="128"/>
      </rPr>
      <t>バハマ</t>
    </r>
    <phoneticPr fontId="2"/>
  </si>
  <si>
    <r>
      <t>overseas</t>
    </r>
    <r>
      <rPr>
        <sz val="11"/>
        <rFont val="ＭＳ 明朝"/>
        <family val="1"/>
        <charset val="128"/>
      </rPr>
      <t>の合計</t>
    </r>
    <rPh sb="9" eb="11">
      <t>ゴウケイ</t>
    </rPh>
    <phoneticPr fontId="2"/>
  </si>
  <si>
    <r>
      <rPr>
        <sz val="11"/>
        <rFont val="ＭＳ 明朝"/>
        <family val="1"/>
        <charset val="128"/>
      </rPr>
      <t>ドミニカ共和国</t>
    </r>
    <rPh sb="4" eb="6">
      <t>キョウワ</t>
    </rPh>
    <rPh sb="6" eb="7">
      <t>コク</t>
    </rPh>
    <phoneticPr fontId="2"/>
  </si>
  <si>
    <r>
      <rPr>
        <sz val="11"/>
        <rFont val="ＭＳ 明朝"/>
        <family val="1"/>
        <charset val="128"/>
      </rPr>
      <t>インド</t>
    </r>
    <phoneticPr fontId="2"/>
  </si>
  <si>
    <r>
      <rPr>
        <sz val="11"/>
        <rFont val="ＭＳ 明朝"/>
        <family val="1"/>
        <charset val="128"/>
      </rPr>
      <t>ジャマイカ</t>
    </r>
    <phoneticPr fontId="2"/>
  </si>
  <si>
    <r>
      <rPr>
        <sz val="11"/>
        <rFont val="ＭＳ 明朝"/>
        <family val="1"/>
        <charset val="128"/>
      </rPr>
      <t>コスタリカ</t>
    </r>
    <phoneticPr fontId="2"/>
  </si>
  <si>
    <t>列数を３列にする（英国の下にフランス、イギリス、スペイン、中国本土、露国、日本を移動）ほうが見やすいように思いますが、いかがでしょう。</t>
    <rPh sb="0" eb="1">
      <t>レツ</t>
    </rPh>
    <rPh sb="1" eb="2">
      <t>スウ</t>
    </rPh>
    <rPh sb="4" eb="5">
      <t>レツ</t>
    </rPh>
    <rPh sb="9" eb="11">
      <t>エイコク</t>
    </rPh>
    <rPh sb="12" eb="13">
      <t>シタ</t>
    </rPh>
    <rPh sb="29" eb="31">
      <t>チュウゴク</t>
    </rPh>
    <rPh sb="31" eb="33">
      <t>ホンド</t>
    </rPh>
    <rPh sb="34" eb="35">
      <t>ロ</t>
    </rPh>
    <rPh sb="35" eb="36">
      <t>コク</t>
    </rPh>
    <rPh sb="37" eb="39">
      <t>ニホン</t>
    </rPh>
    <rPh sb="40" eb="42">
      <t>イドウ</t>
    </rPh>
    <rPh sb="46" eb="47">
      <t>ミ</t>
    </rPh>
    <rPh sb="53" eb="54">
      <t>オモ</t>
    </rPh>
    <phoneticPr fontId="2"/>
  </si>
  <si>
    <r>
      <rPr>
        <sz val="11"/>
        <color theme="1"/>
        <rFont val="ＭＳ 明朝"/>
        <family val="1"/>
        <charset val="128"/>
      </rPr>
      <t>国・地域</t>
    </r>
    <rPh sb="0" eb="1">
      <t>クニ</t>
    </rPh>
    <rPh sb="2" eb="4">
      <t>チイキ</t>
    </rPh>
    <phoneticPr fontId="2"/>
  </si>
  <si>
    <r>
      <rPr>
        <sz val="11"/>
        <color theme="1"/>
        <rFont val="ＭＳ 明朝"/>
        <family val="1"/>
        <charset val="128"/>
      </rPr>
      <t>人口</t>
    </r>
    <rPh sb="0" eb="2">
      <t>ジンコウ</t>
    </rPh>
    <phoneticPr fontId="2"/>
  </si>
  <si>
    <r>
      <rPr>
        <sz val="11"/>
        <color theme="1"/>
        <rFont val="ＭＳ 明朝"/>
        <family val="1"/>
        <charset val="128"/>
      </rPr>
      <t>面積</t>
    </r>
    <rPh sb="0" eb="2">
      <t>メンセキ</t>
    </rPh>
    <phoneticPr fontId="2"/>
  </si>
  <si>
    <r>
      <rPr>
        <sz val="10"/>
        <color theme="1"/>
        <rFont val="ＭＳ 明朝"/>
        <family val="1"/>
        <charset val="128"/>
      </rPr>
      <t>（千人）</t>
    </r>
    <rPh sb="1" eb="3">
      <t>センニン</t>
    </rPh>
    <phoneticPr fontId="2"/>
  </si>
  <si>
    <r>
      <rPr>
        <sz val="10"/>
        <color theme="1"/>
        <rFont val="ＭＳ 明朝"/>
        <family val="1"/>
        <charset val="128"/>
      </rPr>
      <t>（千ヘクタール）</t>
    </r>
    <rPh sb="1" eb="2">
      <t>セン</t>
    </rPh>
    <phoneticPr fontId="2"/>
  </si>
  <si>
    <r>
      <rPr>
        <sz val="10"/>
        <color theme="1"/>
        <rFont val="ＭＳ 明朝"/>
        <family val="1"/>
        <charset val="128"/>
      </rPr>
      <t>（百万ドル）</t>
    </r>
    <rPh sb="1" eb="3">
      <t>ヒャクマン</t>
    </rPh>
    <phoneticPr fontId="2"/>
  </si>
  <si>
    <r>
      <rPr>
        <sz val="10"/>
        <color theme="1"/>
        <rFont val="ＭＳ 明朝"/>
        <family val="1"/>
        <charset val="128"/>
      </rPr>
      <t>（千ドル）</t>
    </r>
    <rPh sb="1" eb="2">
      <t>セン</t>
    </rPh>
    <phoneticPr fontId="2"/>
  </si>
  <si>
    <r>
      <rPr>
        <sz val="11"/>
        <color theme="1"/>
        <rFont val="ＭＳ 明朝"/>
        <family val="1"/>
        <charset val="128"/>
      </rPr>
      <t>キューバ</t>
    </r>
    <phoneticPr fontId="2"/>
  </si>
  <si>
    <r>
      <rPr>
        <sz val="11"/>
        <color theme="1"/>
        <rFont val="ＭＳ 明朝"/>
        <family val="1"/>
        <charset val="128"/>
      </rPr>
      <t>ドミニカ共和国</t>
    </r>
  </si>
  <si>
    <r>
      <rPr>
        <sz val="11"/>
        <color theme="1"/>
        <rFont val="ＭＳ 明朝"/>
        <family val="1"/>
        <charset val="128"/>
      </rPr>
      <t>プエルトリコ</t>
    </r>
  </si>
  <si>
    <r>
      <rPr>
        <sz val="11"/>
        <color theme="1"/>
        <rFont val="ＭＳ 明朝"/>
        <family val="1"/>
        <charset val="128"/>
      </rPr>
      <t>ジャマイカ</t>
    </r>
  </si>
  <si>
    <r>
      <rPr>
        <sz val="11"/>
        <color theme="1"/>
        <rFont val="ＭＳ 明朝"/>
        <family val="1"/>
        <charset val="128"/>
      </rPr>
      <t>バハマ諸島</t>
    </r>
    <rPh sb="3" eb="5">
      <t>ショトウ</t>
    </rPh>
    <phoneticPr fontId="2"/>
  </si>
  <si>
    <r>
      <rPr>
        <sz val="11"/>
        <color theme="1"/>
        <rFont val="ＭＳ 明朝"/>
        <family val="1"/>
        <charset val="128"/>
      </rPr>
      <t>グレナダ</t>
    </r>
    <phoneticPr fontId="2"/>
  </si>
  <si>
    <r>
      <rPr>
        <sz val="11"/>
        <color theme="1"/>
        <rFont val="ＭＳ 明朝"/>
        <family val="1"/>
        <charset val="128"/>
      </rPr>
      <t>米領ヴァージン諸島</t>
    </r>
  </si>
  <si>
    <r>
      <rPr>
        <sz val="11"/>
        <color theme="1"/>
        <rFont val="ＭＳ 明朝"/>
        <family val="1"/>
        <charset val="128"/>
      </rPr>
      <t>アルバ</t>
    </r>
  </si>
  <si>
    <r>
      <rPr>
        <sz val="10"/>
        <color theme="1"/>
        <rFont val="ＭＳ 明朝"/>
        <family val="1"/>
        <charset val="128"/>
      </rPr>
      <t>アンティグア・バーブーダ</t>
    </r>
    <phoneticPr fontId="2"/>
  </si>
  <si>
    <r>
      <rPr>
        <sz val="11"/>
        <color theme="1"/>
        <rFont val="ＭＳ 明朝"/>
        <family val="1"/>
        <charset val="128"/>
      </rPr>
      <t>ドミニカ</t>
    </r>
    <phoneticPr fontId="2"/>
  </si>
  <si>
    <r>
      <rPr>
        <sz val="11"/>
        <color theme="1"/>
        <rFont val="ＭＳ 明朝"/>
        <family val="1"/>
        <charset val="128"/>
      </rPr>
      <t>ケイマン諸島</t>
    </r>
  </si>
  <si>
    <r>
      <rPr>
        <sz val="10"/>
        <color theme="1"/>
        <rFont val="ＭＳ 明朝"/>
        <family val="1"/>
        <charset val="128"/>
      </rPr>
      <t>セント・クリストファー・
ネイビス</t>
    </r>
    <phoneticPr fontId="2"/>
  </si>
  <si>
    <r>
      <rPr>
        <sz val="11"/>
        <color theme="1"/>
        <rFont val="ＭＳ 明朝"/>
        <family val="1"/>
        <charset val="128"/>
      </rPr>
      <t>タークス・カイコス諸島</t>
    </r>
    <rPh sb="9" eb="11">
      <t>ショトウ</t>
    </rPh>
    <phoneticPr fontId="2"/>
  </si>
  <si>
    <r>
      <rPr>
        <sz val="11"/>
        <color theme="1"/>
        <rFont val="ＭＳ 明朝"/>
        <family val="1"/>
        <charset val="128"/>
      </rPr>
      <t>英領ヴァージン諸島</t>
    </r>
    <rPh sb="0" eb="1">
      <t>エイ</t>
    </rPh>
    <rPh sb="1" eb="2">
      <t>リョウ</t>
    </rPh>
    <rPh sb="7" eb="9">
      <t>ショトウ</t>
    </rPh>
    <phoneticPr fontId="2"/>
  </si>
  <si>
    <r>
      <rPr>
        <sz val="11"/>
        <color theme="1"/>
        <rFont val="ＭＳ 明朝"/>
        <family val="1"/>
        <charset val="128"/>
      </rPr>
      <t>トリニダード・トバゴ</t>
    </r>
    <phoneticPr fontId="2"/>
  </si>
  <si>
    <r>
      <rPr>
        <sz val="11"/>
        <color theme="1"/>
        <rFont val="ＭＳ 明朝"/>
        <family val="1"/>
        <charset val="128"/>
      </rPr>
      <t>マルティーク</t>
    </r>
    <phoneticPr fontId="2"/>
  </si>
  <si>
    <r>
      <rPr>
        <sz val="11"/>
        <color theme="1"/>
        <rFont val="ＭＳ 明朝"/>
        <family val="1"/>
        <charset val="128"/>
      </rPr>
      <t>バルバドス</t>
    </r>
    <phoneticPr fontId="2"/>
  </si>
  <si>
    <r>
      <rPr>
        <sz val="11"/>
        <color theme="1"/>
        <rFont val="ＭＳ 明朝"/>
        <family val="1"/>
        <charset val="128"/>
      </rPr>
      <t>キュラソー</t>
    </r>
    <phoneticPr fontId="2"/>
  </si>
  <si>
    <r>
      <rPr>
        <sz val="10"/>
        <color theme="1"/>
        <rFont val="ＭＳ 明朝"/>
        <family val="1"/>
        <charset val="128"/>
      </rPr>
      <t>セント・ビンセント・
グレナディーン</t>
    </r>
    <phoneticPr fontId="2"/>
  </si>
  <si>
    <r>
      <rPr>
        <sz val="11"/>
        <color theme="1"/>
        <rFont val="ＭＳ 明朝"/>
        <family val="1"/>
        <charset val="128"/>
      </rPr>
      <t>名目</t>
    </r>
    <r>
      <rPr>
        <sz val="11"/>
        <color theme="1"/>
        <rFont val="Times New Roman"/>
        <family val="1"/>
      </rPr>
      <t>GDP</t>
    </r>
    <rPh sb="0" eb="2">
      <t>メイモク</t>
    </rPh>
    <phoneticPr fontId="2"/>
  </si>
  <si>
    <r>
      <t>1</t>
    </r>
    <r>
      <rPr>
        <sz val="11"/>
        <color theme="1"/>
        <rFont val="ＭＳ 明朝"/>
        <family val="1"/>
        <charset val="128"/>
      </rPr>
      <t>人当たり名目</t>
    </r>
    <r>
      <rPr>
        <sz val="11"/>
        <color theme="1"/>
        <rFont val="Times New Roman"/>
        <family val="1"/>
      </rPr>
      <t>GDP</t>
    </r>
    <rPh sb="1" eb="2">
      <t>ニン</t>
    </rPh>
    <rPh sb="2" eb="3">
      <t>ア</t>
    </rPh>
    <rPh sb="5" eb="7">
      <t>メイモク</t>
    </rPh>
    <phoneticPr fontId="2"/>
  </si>
  <si>
    <t>セント・マーチン島
（仏領・蘭領）</t>
    <rPh sb="11" eb="12">
      <t>フツ</t>
    </rPh>
    <rPh sb="12" eb="13">
      <t>リョウ</t>
    </rPh>
    <rPh sb="14" eb="15">
      <t>ラン</t>
    </rPh>
    <rPh sb="15" eb="16">
      <t>リョウ</t>
    </rPh>
    <phoneticPr fontId="2"/>
  </si>
  <si>
    <r>
      <t>2010</t>
    </r>
    <r>
      <rPr>
        <sz val="11"/>
        <color theme="1"/>
        <rFont val="ＭＳ 明朝"/>
        <family val="1"/>
        <charset val="128"/>
      </rPr>
      <t>年</t>
    </r>
    <rPh sb="4" eb="5">
      <t>ネン</t>
    </rPh>
    <phoneticPr fontId="2"/>
  </si>
  <si>
    <r>
      <t>2014</t>
    </r>
    <r>
      <rPr>
        <sz val="11"/>
        <color theme="1"/>
        <rFont val="ＭＳ 明朝"/>
        <family val="1"/>
        <charset val="128"/>
      </rPr>
      <t>年</t>
    </r>
    <rPh sb="4" eb="5">
      <t>ネン</t>
    </rPh>
    <phoneticPr fontId="2"/>
  </si>
  <si>
    <r>
      <rPr>
        <sz val="11"/>
        <color theme="1"/>
        <rFont val="ＭＳ 明朝"/>
        <family val="1"/>
        <charset val="128"/>
      </rPr>
      <t>ドミニカ共和国</t>
    </r>
    <rPh sb="4" eb="6">
      <t>キョウワ</t>
    </rPh>
    <rPh sb="6" eb="7">
      <t>コク</t>
    </rPh>
    <phoneticPr fontId="2"/>
  </si>
  <si>
    <r>
      <rPr>
        <sz val="11"/>
        <color theme="1"/>
        <rFont val="ＭＳ 明朝"/>
        <family val="1"/>
        <charset val="128"/>
      </rPr>
      <t>カリブ諸島総計</t>
    </r>
    <rPh sb="3" eb="5">
      <t>ショトウ</t>
    </rPh>
    <rPh sb="5" eb="7">
      <t>ソウケイ</t>
    </rPh>
    <phoneticPr fontId="2"/>
  </si>
  <si>
    <r>
      <rPr>
        <sz val="11"/>
        <color theme="1"/>
        <rFont val="ＭＳ 明朝"/>
        <family val="1"/>
        <charset val="128"/>
      </rPr>
      <t>プエルトリコ</t>
    </r>
    <phoneticPr fontId="2"/>
  </si>
  <si>
    <r>
      <rPr>
        <sz val="11"/>
        <color theme="1"/>
        <rFont val="ＭＳ 明朝"/>
        <family val="1"/>
        <charset val="128"/>
      </rPr>
      <t>ジャマイカ</t>
    </r>
    <phoneticPr fontId="2"/>
  </si>
  <si>
    <r>
      <rPr>
        <sz val="11"/>
        <color theme="1"/>
        <rFont val="ＭＳ 明朝"/>
        <family val="1"/>
        <charset val="128"/>
      </rPr>
      <t>アルバ</t>
    </r>
    <phoneticPr fontId="2"/>
  </si>
  <si>
    <r>
      <rPr>
        <sz val="11"/>
        <color theme="1"/>
        <rFont val="ＭＳ 明朝"/>
        <family val="1"/>
        <charset val="128"/>
      </rPr>
      <t>ハイチ</t>
    </r>
    <phoneticPr fontId="2"/>
  </si>
  <si>
    <t>N/A</t>
  </si>
  <si>
    <r>
      <rPr>
        <sz val="11"/>
        <color theme="1"/>
        <rFont val="ＭＳ 明朝"/>
        <family val="1"/>
        <charset val="128"/>
      </rPr>
      <t>米領ヴァージン諸島</t>
    </r>
    <rPh sb="0" eb="1">
      <t>ベイ</t>
    </rPh>
    <rPh sb="1" eb="2">
      <t>リョウ</t>
    </rPh>
    <rPh sb="7" eb="9">
      <t>ショトウ</t>
    </rPh>
    <phoneticPr fontId="2"/>
  </si>
  <si>
    <t>国際到着旅客数
（千人）</t>
    <rPh sb="0" eb="2">
      <t>コクサイ</t>
    </rPh>
    <rPh sb="2" eb="4">
      <t>トウチャク</t>
    </rPh>
    <rPh sb="4" eb="6">
      <t>リョカク</t>
    </rPh>
    <rPh sb="6" eb="7">
      <t>スウ</t>
    </rPh>
    <rPh sb="9" eb="10">
      <t>セン</t>
    </rPh>
    <rPh sb="10" eb="11">
      <t>ニン</t>
    </rPh>
    <phoneticPr fontId="2"/>
  </si>
  <si>
    <t>国際旅行収入額
（百万ドル）</t>
    <rPh sb="0" eb="2">
      <t>コクサイ</t>
    </rPh>
    <rPh sb="2" eb="4">
      <t>リョコウ</t>
    </rPh>
    <rPh sb="4" eb="6">
      <t>シュウニュウ</t>
    </rPh>
    <rPh sb="6" eb="7">
      <t>ガク</t>
    </rPh>
    <rPh sb="9" eb="11">
      <t>ヒャクマン</t>
    </rPh>
    <phoneticPr fontId="2"/>
  </si>
  <si>
    <r>
      <t>373</t>
    </r>
    <r>
      <rPr>
        <vertAlign val="superscript"/>
        <sz val="11"/>
        <color theme="1"/>
        <rFont val="ＭＳ 明朝"/>
        <family val="1"/>
        <charset val="128"/>
      </rPr>
      <t>１）</t>
    </r>
    <phoneticPr fontId="2"/>
  </si>
  <si>
    <r>
      <t>198</t>
    </r>
    <r>
      <rPr>
        <vertAlign val="superscript"/>
        <sz val="11"/>
        <color theme="1"/>
        <rFont val="ＭＳ 明朝"/>
        <family val="1"/>
        <charset val="128"/>
      </rPr>
      <t>２）</t>
    </r>
    <phoneticPr fontId="2"/>
  </si>
  <si>
    <r>
      <rPr>
        <sz val="11"/>
        <color theme="1"/>
        <rFont val="ＭＳ 明朝"/>
        <family val="1"/>
        <charset val="128"/>
      </rPr>
      <t>総寄港地</t>
    </r>
    <rPh sb="0" eb="1">
      <t>ソウ</t>
    </rPh>
    <rPh sb="1" eb="4">
      <t>キコウチ</t>
    </rPh>
    <phoneticPr fontId="2"/>
  </si>
  <si>
    <r>
      <rPr>
        <sz val="11"/>
        <color theme="1"/>
        <rFont val="ＭＳ 明朝"/>
        <family val="1"/>
        <charset val="128"/>
      </rPr>
      <t>雇用者賃金収入（百万ドル）</t>
    </r>
    <rPh sb="0" eb="3">
      <t>コヨウシャ</t>
    </rPh>
    <rPh sb="3" eb="5">
      <t>チンギン</t>
    </rPh>
    <rPh sb="5" eb="7">
      <t>シュウニュウ</t>
    </rPh>
    <rPh sb="8" eb="10">
      <t>ヒャクマン</t>
    </rPh>
    <phoneticPr fontId="2"/>
  </si>
  <si>
    <r>
      <rPr>
        <sz val="11"/>
        <color theme="1"/>
        <rFont val="ＭＳ 明朝"/>
        <family val="1"/>
        <charset val="128"/>
      </rPr>
      <t>ケイマン諸島</t>
    </r>
    <rPh sb="4" eb="6">
      <t>ショトウ</t>
    </rPh>
    <phoneticPr fontId="2"/>
  </si>
  <si>
    <r>
      <t>61</t>
    </r>
    <r>
      <rPr>
        <vertAlign val="superscript"/>
        <sz val="11"/>
        <color theme="1"/>
        <rFont val="ＭＳ 明朝"/>
        <family val="1"/>
        <charset val="128"/>
      </rPr>
      <t>２）</t>
    </r>
    <phoneticPr fontId="2"/>
  </si>
  <si>
    <r>
      <rPr>
        <sz val="11"/>
        <color theme="1"/>
        <rFont val="ＭＳ 明朝"/>
        <family val="1"/>
        <charset val="128"/>
      </rPr>
      <t>コズメル</t>
    </r>
    <phoneticPr fontId="2"/>
  </si>
  <si>
    <r>
      <rPr>
        <sz val="11"/>
        <color theme="1"/>
        <rFont val="ＭＳ 明朝"/>
        <family val="1"/>
        <charset val="128"/>
      </rPr>
      <t>総クルーズ観光支出額（</t>
    </r>
    <r>
      <rPr>
        <sz val="10"/>
        <color theme="1"/>
        <rFont val="ＭＳ 明朝"/>
        <family val="1"/>
        <charset val="128"/>
      </rPr>
      <t>百万ドル）</t>
    </r>
    <r>
      <rPr>
        <sz val="10"/>
        <color theme="1"/>
        <rFont val="Times New Roman"/>
        <family val="1"/>
      </rPr>
      <t xml:space="preserve"> </t>
    </r>
    <rPh sb="0" eb="1">
      <t>ソウ</t>
    </rPh>
    <rPh sb="5" eb="7">
      <t>カンコウ</t>
    </rPh>
    <rPh sb="7" eb="10">
      <t>シシュツガク</t>
    </rPh>
    <rPh sb="11" eb="13">
      <t>ヒャクマン</t>
    </rPh>
    <phoneticPr fontId="2"/>
  </si>
  <si>
    <t>総乗客支出額（百万ドル）</t>
    <rPh sb="0" eb="1">
      <t>ソウ</t>
    </rPh>
    <rPh sb="1" eb="3">
      <t>ジョウキャク</t>
    </rPh>
    <rPh sb="3" eb="6">
      <t>シシュツガク</t>
    </rPh>
    <rPh sb="7" eb="9">
      <t>ヒャクマン</t>
    </rPh>
    <phoneticPr fontId="2"/>
  </si>
  <si>
    <r>
      <rPr>
        <sz val="11"/>
        <color theme="1"/>
        <rFont val="ＭＳ 明朝"/>
        <family val="1"/>
        <charset val="128"/>
      </rPr>
      <t>クルーズ客数</t>
    </r>
    <r>
      <rPr>
        <sz val="11"/>
        <color theme="1"/>
        <rFont val="Times New Roman"/>
        <family val="1"/>
      </rPr>
      <t xml:space="preserve"> </t>
    </r>
    <r>
      <rPr>
        <sz val="11"/>
        <color theme="1"/>
        <rFont val="ＭＳ 明朝"/>
        <family val="1"/>
        <charset val="128"/>
      </rPr>
      <t>（千人）</t>
    </r>
    <rPh sb="4" eb="6">
      <t>キャクスウ</t>
    </rPh>
    <rPh sb="8" eb="10">
      <t>センニン</t>
    </rPh>
    <phoneticPr fontId="2"/>
  </si>
  <si>
    <t>雇用（人）</t>
    <rPh sb="0" eb="2">
      <t>コヨウ</t>
    </rPh>
    <rPh sb="3" eb="4">
      <t>ニン</t>
    </rPh>
    <phoneticPr fontId="2"/>
  </si>
  <si>
    <r>
      <rPr>
        <sz val="11"/>
        <color theme="1"/>
        <rFont val="ＭＳ 明朝"/>
        <family val="1"/>
        <charset val="128"/>
      </rPr>
      <t>総クルーズ観光支出額</t>
    </r>
    <r>
      <rPr>
        <sz val="10"/>
        <color theme="1"/>
        <rFont val="Times New Roman"/>
        <family val="1"/>
      </rPr>
      <t xml:space="preserve"> </t>
    </r>
    <r>
      <rPr>
        <sz val="10"/>
        <color theme="1"/>
        <rFont val="ＭＳ 明朝"/>
        <family val="1"/>
        <charset val="128"/>
      </rPr>
      <t>（百万ドル）</t>
    </r>
    <r>
      <rPr>
        <sz val="10"/>
        <color theme="1"/>
        <rFont val="Times New Roman"/>
        <family val="1"/>
      </rPr>
      <t xml:space="preserve"> </t>
    </r>
    <rPh sb="0" eb="1">
      <t>ソウ</t>
    </rPh>
    <rPh sb="5" eb="7">
      <t>カンコウ</t>
    </rPh>
    <rPh sb="7" eb="10">
      <t>シシュツガク</t>
    </rPh>
    <rPh sb="12" eb="14">
      <t>ヒャクマン</t>
    </rPh>
    <phoneticPr fontId="2"/>
  </si>
  <si>
    <r>
      <rPr>
        <sz val="11"/>
        <color theme="1"/>
        <rFont val="ＭＳ 明朝"/>
        <family val="1"/>
        <charset val="128"/>
      </rPr>
      <t>総乗客支出額（</t>
    </r>
    <r>
      <rPr>
        <sz val="11"/>
        <color theme="1"/>
        <rFont val="ＭＳ 明朝"/>
        <family val="1"/>
        <charset val="128"/>
      </rPr>
      <t>百万ドル）</t>
    </r>
    <rPh sb="0" eb="1">
      <t>ソウ</t>
    </rPh>
    <rPh sb="1" eb="3">
      <t>ジョウキャク</t>
    </rPh>
    <rPh sb="3" eb="6">
      <t>シシュツガク</t>
    </rPh>
    <rPh sb="7" eb="9">
      <t>ヒャクマン</t>
    </rPh>
    <phoneticPr fontId="2"/>
  </si>
  <si>
    <t>クルーズ客数（千人）</t>
    <rPh sb="4" eb="6">
      <t>キャクスウ</t>
    </rPh>
    <rPh sb="7" eb="9">
      <t>センニン</t>
    </rPh>
    <phoneticPr fontId="2"/>
  </si>
  <si>
    <r>
      <rPr>
        <sz val="11"/>
        <color theme="1"/>
        <rFont val="ＭＳ 明朝"/>
        <family val="1"/>
        <charset val="128"/>
      </rPr>
      <t>雇用（</t>
    </r>
    <r>
      <rPr>
        <sz val="11"/>
        <color theme="1"/>
        <rFont val="ＭＳ 明朝"/>
        <family val="1"/>
        <charset val="128"/>
      </rPr>
      <t>人）</t>
    </r>
    <rPh sb="0" eb="2">
      <t>コヨウ</t>
    </rPh>
    <rPh sb="3" eb="4">
      <t>ニン</t>
    </rPh>
    <phoneticPr fontId="2"/>
  </si>
  <si>
    <t>乗客１人当たり支出額</t>
    <rPh sb="0" eb="2">
      <t>ジョウキャク</t>
    </rPh>
    <rPh sb="3" eb="4">
      <t>ニン</t>
    </rPh>
    <rPh sb="4" eb="5">
      <t>ア</t>
    </rPh>
    <rPh sb="7" eb="10">
      <t>シシュツガク</t>
    </rPh>
    <phoneticPr fontId="2"/>
  </si>
  <si>
    <t>アンティグア・
バーブーダ</t>
    <phoneticPr fontId="2"/>
  </si>
  <si>
    <r>
      <rPr>
        <sz val="10"/>
        <color theme="1"/>
        <rFont val="ＭＳ 明朝"/>
        <family val="1"/>
        <charset val="128"/>
      </rPr>
      <t>クルーズ船到着客数</t>
    </r>
    <rPh sb="4" eb="5">
      <t>セン</t>
    </rPh>
    <rPh sb="5" eb="7">
      <t>トウチャク</t>
    </rPh>
    <rPh sb="7" eb="8">
      <t>キャク</t>
    </rPh>
    <rPh sb="8" eb="9">
      <t>スウ</t>
    </rPh>
    <phoneticPr fontId="2"/>
  </si>
  <si>
    <r>
      <rPr>
        <sz val="11"/>
        <color theme="1"/>
        <rFont val="ＭＳ 明朝"/>
        <family val="1"/>
        <charset val="128"/>
      </rPr>
      <t>バハマ</t>
    </r>
  </si>
  <si>
    <r>
      <rPr>
        <sz val="11"/>
        <color theme="1"/>
        <rFont val="ＭＳ 明朝"/>
        <family val="1"/>
        <charset val="128"/>
      </rPr>
      <t>ドミニカ共和国</t>
    </r>
    <r>
      <rPr>
        <vertAlign val="superscript"/>
        <sz val="11"/>
        <color theme="1"/>
        <rFont val="ＭＳ 明朝"/>
        <family val="1"/>
        <charset val="128"/>
      </rPr>
      <t>１）</t>
    </r>
    <phoneticPr fontId="2"/>
  </si>
  <si>
    <r>
      <rPr>
        <sz val="11"/>
        <color theme="1"/>
        <rFont val="ＭＳ 明朝"/>
        <family val="1"/>
        <charset val="128"/>
      </rPr>
      <t>コズメル（メキシコ）</t>
    </r>
    <phoneticPr fontId="2"/>
  </si>
  <si>
    <r>
      <rPr>
        <sz val="11"/>
        <color theme="1"/>
        <rFont val="ＭＳ 明朝"/>
        <family val="1"/>
        <charset val="128"/>
      </rPr>
      <t>キューバ</t>
    </r>
  </si>
  <si>
    <r>
      <rPr>
        <sz val="11"/>
        <color theme="1"/>
        <rFont val="ＭＳ 明朝"/>
        <family val="1"/>
        <charset val="128"/>
      </rPr>
      <t>米領バージン諸島</t>
    </r>
    <rPh sb="0" eb="1">
      <t>ベイ</t>
    </rPh>
    <rPh sb="1" eb="2">
      <t>リョウ</t>
    </rPh>
    <phoneticPr fontId="2"/>
  </si>
  <si>
    <r>
      <rPr>
        <sz val="11"/>
        <color theme="1"/>
        <rFont val="ＭＳ 明朝"/>
        <family val="1"/>
        <charset val="128"/>
      </rPr>
      <t>セントマーチン島</t>
    </r>
  </si>
  <si>
    <r>
      <rPr>
        <sz val="11"/>
        <color theme="1"/>
        <rFont val="ＭＳ 明朝"/>
        <family val="1"/>
        <charset val="128"/>
      </rPr>
      <t>プエルトリコ</t>
    </r>
    <r>
      <rPr>
        <vertAlign val="superscript"/>
        <sz val="11"/>
        <color theme="1"/>
        <rFont val="ＭＳ 明朝"/>
        <family val="1"/>
        <charset val="128"/>
      </rPr>
      <t>２）</t>
    </r>
    <phoneticPr fontId="2"/>
  </si>
  <si>
    <r>
      <rPr>
        <sz val="11"/>
        <color theme="1"/>
        <rFont val="ＭＳ 明朝"/>
        <family val="1"/>
        <charset val="128"/>
      </rPr>
      <t>バハマ</t>
    </r>
    <phoneticPr fontId="2"/>
  </si>
  <si>
    <r>
      <rPr>
        <sz val="10"/>
        <color theme="1"/>
        <rFont val="ＭＳ 明朝"/>
        <family val="1"/>
        <charset val="128"/>
      </rPr>
      <t>アンティグア・バーブーダ</t>
    </r>
    <phoneticPr fontId="2"/>
  </si>
  <si>
    <r>
      <rPr>
        <sz val="10"/>
        <color theme="1"/>
        <rFont val="ＭＳ 明朝"/>
        <family val="1"/>
        <charset val="128"/>
      </rPr>
      <t>アンティグア・バーブーダ</t>
    </r>
    <r>
      <rPr>
        <vertAlign val="superscript"/>
        <sz val="10"/>
        <color theme="1"/>
        <rFont val="ＭＳ 明朝"/>
        <family val="1"/>
        <charset val="128"/>
      </rPr>
      <t>１）</t>
    </r>
    <phoneticPr fontId="2"/>
  </si>
  <si>
    <r>
      <rPr>
        <sz val="11"/>
        <color theme="1"/>
        <rFont val="ＭＳ 明朝"/>
        <family val="1"/>
        <charset val="128"/>
      </rPr>
      <t>航空機到着客数</t>
    </r>
    <r>
      <rPr>
        <sz val="11"/>
        <color theme="1"/>
        <rFont val="Times New Roman"/>
        <family val="1"/>
      </rPr>
      <t xml:space="preserve"> </t>
    </r>
    <r>
      <rPr>
        <sz val="11"/>
        <color theme="1"/>
        <rFont val="ＭＳ 明朝"/>
        <family val="1"/>
        <charset val="128"/>
      </rPr>
      <t>（</t>
    </r>
    <r>
      <rPr>
        <sz val="11"/>
        <color theme="1"/>
        <rFont val="Times New Roman"/>
        <family val="1"/>
      </rPr>
      <t>Stop-over</t>
    </r>
    <r>
      <rPr>
        <sz val="11"/>
        <color theme="1"/>
        <rFont val="ＭＳ 明朝"/>
        <family val="1"/>
        <charset val="128"/>
      </rPr>
      <t>）</t>
    </r>
    <r>
      <rPr>
        <sz val="11"/>
        <color theme="1"/>
        <rFont val="Times New Roman"/>
        <family val="1"/>
      </rPr>
      <t xml:space="preserve"> </t>
    </r>
    <rPh sb="0" eb="3">
      <t>コウクウキ</t>
    </rPh>
    <rPh sb="3" eb="5">
      <t>トウチャク</t>
    </rPh>
    <rPh sb="5" eb="6">
      <t>キャク</t>
    </rPh>
    <rPh sb="6" eb="7">
      <t>スウ</t>
    </rPh>
    <phoneticPr fontId="2"/>
  </si>
  <si>
    <t>セント・
マーチン島</t>
    <rPh sb="9" eb="10">
      <t>シマ</t>
    </rPh>
    <phoneticPr fontId="2"/>
  </si>
  <si>
    <r>
      <rPr>
        <sz val="11"/>
        <color theme="1"/>
        <rFont val="ＭＳ 明朝"/>
        <family val="1"/>
        <charset val="128"/>
      </rPr>
      <t>セント・マーチン島</t>
    </r>
    <r>
      <rPr>
        <vertAlign val="superscript"/>
        <sz val="11"/>
        <color theme="1"/>
        <rFont val="ＭＳ 明朝"/>
        <family val="1"/>
        <charset val="128"/>
      </rPr>
      <t>１）</t>
    </r>
    <rPh sb="8" eb="9">
      <t>シマ</t>
    </rPh>
    <phoneticPr fontId="2"/>
  </si>
  <si>
    <r>
      <rPr>
        <sz val="11"/>
        <color theme="1"/>
        <rFont val="ＭＳ 明朝"/>
        <family val="1"/>
        <charset val="128"/>
      </rPr>
      <t>国際観光収入</t>
    </r>
    <rPh sb="0" eb="2">
      <t>コクサイ</t>
    </rPh>
    <rPh sb="2" eb="4">
      <t>カンコウ</t>
    </rPh>
    <rPh sb="4" eb="6">
      <t>シュウニュウ</t>
    </rPh>
    <phoneticPr fontId="2"/>
  </si>
  <si>
    <r>
      <rPr>
        <sz val="11"/>
        <color theme="1"/>
        <rFont val="ＭＳ 明朝"/>
        <family val="1"/>
        <charset val="128"/>
      </rPr>
      <t>カリブ諸国名</t>
    </r>
    <rPh sb="3" eb="5">
      <t>ショコク</t>
    </rPh>
    <rPh sb="5" eb="6">
      <t>メイ</t>
    </rPh>
    <phoneticPr fontId="2"/>
  </si>
  <si>
    <r>
      <rPr>
        <sz val="11"/>
        <color theme="1"/>
        <rFont val="ＭＳ 明朝"/>
        <family val="1"/>
        <charset val="128"/>
      </rPr>
      <t>国際旅行収入</t>
    </r>
    <rPh sb="0" eb="2">
      <t>コクサイ</t>
    </rPh>
    <rPh sb="2" eb="4">
      <t>リョコウ</t>
    </rPh>
    <rPh sb="4" eb="6">
      <t>シュウニュウ</t>
    </rPh>
    <phoneticPr fontId="2"/>
  </si>
  <si>
    <r>
      <t>WT0</t>
    </r>
    <r>
      <rPr>
        <sz val="11"/>
        <color theme="1"/>
        <rFont val="ＭＳ 明朝"/>
        <family val="1"/>
        <charset val="128"/>
      </rPr>
      <t>順位</t>
    </r>
    <rPh sb="3" eb="5">
      <t>ジュンイ</t>
    </rPh>
    <phoneticPr fontId="2"/>
  </si>
  <si>
    <r>
      <t>UNCTAD</t>
    </r>
    <r>
      <rPr>
        <sz val="11"/>
        <color theme="1"/>
        <rFont val="ＭＳ 明朝"/>
        <family val="1"/>
        <charset val="128"/>
      </rPr>
      <t>順位</t>
    </r>
    <rPh sb="6" eb="8">
      <t>ジュンイ</t>
    </rPh>
    <phoneticPr fontId="2"/>
  </si>
  <si>
    <r>
      <rPr>
        <sz val="11"/>
        <color theme="1"/>
        <rFont val="ＭＳ 明朝"/>
        <family val="1"/>
        <charset val="128"/>
      </rPr>
      <t>蘭領セント・マーチン島</t>
    </r>
    <rPh sb="0" eb="1">
      <t>ラン</t>
    </rPh>
    <rPh sb="1" eb="2">
      <t>リョウ</t>
    </rPh>
    <phoneticPr fontId="2"/>
  </si>
  <si>
    <r>
      <rPr>
        <sz val="11"/>
        <color theme="1"/>
        <rFont val="ＭＳ 明朝"/>
        <family val="1"/>
        <charset val="128"/>
      </rPr>
      <t>キュラソー</t>
    </r>
  </si>
  <si>
    <r>
      <rPr>
        <sz val="11"/>
        <color theme="1"/>
        <rFont val="ＭＳ 明朝"/>
        <family val="1"/>
        <charset val="128"/>
      </rPr>
      <t>ハイチ</t>
    </r>
  </si>
  <si>
    <r>
      <rPr>
        <sz val="11"/>
        <color theme="1"/>
        <rFont val="ＭＳ 明朝"/>
        <family val="1"/>
        <charset val="128"/>
      </rPr>
      <t>トリニダード・トバゴ</t>
    </r>
  </si>
  <si>
    <r>
      <rPr>
        <sz val="11"/>
        <color theme="1"/>
        <rFont val="ＭＳ 明朝"/>
        <family val="1"/>
        <charset val="128"/>
      </rPr>
      <t>バミューダ</t>
    </r>
  </si>
  <si>
    <r>
      <rPr>
        <sz val="11"/>
        <color theme="1"/>
        <rFont val="ＭＳ 明朝"/>
        <family val="1"/>
        <charset val="128"/>
      </rPr>
      <t>アンティグア・
バーブーダ</t>
    </r>
    <phoneticPr fontId="2"/>
  </si>
  <si>
    <r>
      <rPr>
        <sz val="11"/>
        <color theme="1"/>
        <rFont val="ＭＳ 明朝"/>
        <family val="1"/>
        <charset val="128"/>
      </rPr>
      <t>ドミニカ</t>
    </r>
  </si>
  <si>
    <r>
      <rPr>
        <sz val="10"/>
        <color theme="1"/>
        <rFont val="ＭＳ 明朝"/>
        <family val="1"/>
        <charset val="128"/>
      </rPr>
      <t>セント・クリストファー・ネイビス</t>
    </r>
    <phoneticPr fontId="2"/>
  </si>
  <si>
    <r>
      <rPr>
        <sz val="11"/>
        <color theme="1"/>
        <rFont val="ＭＳ 明朝"/>
        <family val="1"/>
        <charset val="128"/>
      </rPr>
      <t>クルーズ</t>
    </r>
    <phoneticPr fontId="2"/>
  </si>
  <si>
    <r>
      <t>2012</t>
    </r>
    <r>
      <rPr>
        <sz val="11"/>
        <color theme="1"/>
        <rFont val="ＭＳ 明朝"/>
        <family val="1"/>
        <charset val="128"/>
      </rPr>
      <t>年</t>
    </r>
    <rPh sb="4" eb="5">
      <t>ネン</t>
    </rPh>
    <phoneticPr fontId="2"/>
  </si>
  <si>
    <r>
      <t>2013</t>
    </r>
    <r>
      <rPr>
        <sz val="11"/>
        <color theme="1"/>
        <rFont val="ＭＳ 明朝"/>
        <family val="1"/>
        <charset val="128"/>
      </rPr>
      <t>年</t>
    </r>
    <rPh sb="4" eb="5">
      <t>ネン</t>
    </rPh>
    <phoneticPr fontId="2"/>
  </si>
  <si>
    <r>
      <rPr>
        <sz val="11"/>
        <color theme="1"/>
        <rFont val="ＭＳ 明朝"/>
        <family val="1"/>
        <charset val="128"/>
      </rPr>
      <t>ストップオーバー</t>
    </r>
    <phoneticPr fontId="2"/>
  </si>
  <si>
    <r>
      <rPr>
        <sz val="11"/>
        <color theme="1"/>
        <rFont val="ＭＳ 明朝"/>
        <family val="1"/>
        <charset val="128"/>
      </rPr>
      <t>クルーズ</t>
    </r>
    <phoneticPr fontId="2"/>
  </si>
  <si>
    <r>
      <rPr>
        <sz val="11"/>
        <color rgb="FF000000"/>
        <rFont val="ＭＳ 明朝"/>
        <family val="1"/>
        <charset val="128"/>
      </rPr>
      <t>カリブ観光機構
加盟国名</t>
    </r>
    <rPh sb="3" eb="5">
      <t>カンコウ</t>
    </rPh>
    <rPh sb="5" eb="7">
      <t>キコウ</t>
    </rPh>
    <rPh sb="8" eb="11">
      <t>カメイコク</t>
    </rPh>
    <rPh sb="11" eb="12">
      <t>メイ</t>
    </rPh>
    <phoneticPr fontId="2"/>
  </si>
  <si>
    <r>
      <rPr>
        <sz val="11"/>
        <color rgb="FF000000"/>
        <rFont val="ＭＳ 明朝"/>
        <family val="1"/>
        <charset val="128"/>
      </rPr>
      <t>空・海の有無</t>
    </r>
    <rPh sb="0" eb="1">
      <t>クウ</t>
    </rPh>
    <rPh sb="2" eb="3">
      <t>ウミ</t>
    </rPh>
    <rPh sb="4" eb="6">
      <t>ウム</t>
    </rPh>
    <phoneticPr fontId="2"/>
  </si>
  <si>
    <r>
      <rPr>
        <sz val="11"/>
        <color theme="1"/>
        <rFont val="ＭＳ 明朝"/>
        <family val="1"/>
        <charset val="128"/>
      </rPr>
      <t>宿泊した到着客</t>
    </r>
    <rPh sb="0" eb="2">
      <t>シュクハク</t>
    </rPh>
    <rPh sb="4" eb="6">
      <t>トウチャク</t>
    </rPh>
    <rPh sb="6" eb="7">
      <t>キャク</t>
    </rPh>
    <phoneticPr fontId="2"/>
  </si>
  <si>
    <r>
      <rPr>
        <sz val="11"/>
        <color theme="1"/>
        <rFont val="ＭＳ 明朝"/>
        <family val="1"/>
        <charset val="128"/>
      </rPr>
      <t>総計</t>
    </r>
    <rPh sb="0" eb="2">
      <t>ソウケイ</t>
    </rPh>
    <phoneticPr fontId="2"/>
  </si>
  <si>
    <r>
      <rPr>
        <sz val="11"/>
        <color theme="1"/>
        <rFont val="ＭＳ 明朝"/>
        <family val="1"/>
        <charset val="128"/>
      </rPr>
      <t>宿泊した海路到着者</t>
    </r>
    <rPh sb="0" eb="2">
      <t>シュクハク</t>
    </rPh>
    <rPh sb="4" eb="6">
      <t>カイロ</t>
    </rPh>
    <rPh sb="6" eb="8">
      <t>トウチャク</t>
    </rPh>
    <rPh sb="8" eb="9">
      <t>シャ</t>
    </rPh>
    <phoneticPr fontId="2"/>
  </si>
  <si>
    <r>
      <rPr>
        <sz val="11"/>
        <color theme="1"/>
        <rFont val="ＭＳ 明朝"/>
        <family val="1"/>
        <charset val="128"/>
      </rPr>
      <t>アンティグア・
バーブーダ</t>
    </r>
    <phoneticPr fontId="2"/>
  </si>
  <si>
    <r>
      <rPr>
        <sz val="11"/>
        <color theme="1"/>
        <rFont val="ＭＳ 明朝"/>
        <family val="1"/>
        <charset val="128"/>
      </rPr>
      <t>タークス・
カイコス諸島</t>
    </r>
    <rPh sb="10" eb="12">
      <t>ショトウ</t>
    </rPh>
    <phoneticPr fontId="2"/>
  </si>
  <si>
    <r>
      <rPr>
        <sz val="11"/>
        <rFont val="ＭＳ 明朝"/>
        <family val="1"/>
        <charset val="128"/>
      </rPr>
      <t xml:space="preserve">米国居住者
</t>
    </r>
    <r>
      <rPr>
        <sz val="11"/>
        <rFont val="Times New Roman"/>
        <family val="1"/>
      </rPr>
      <t xml:space="preserve"> B</t>
    </r>
    <rPh sb="0" eb="2">
      <t>ベイコク</t>
    </rPh>
    <rPh sb="2" eb="5">
      <t>キョジュウシャ</t>
    </rPh>
    <phoneticPr fontId="2"/>
  </si>
  <si>
    <r>
      <rPr>
        <sz val="11"/>
        <color theme="1"/>
        <rFont val="ＭＳ 明朝"/>
        <family val="1"/>
        <charset val="128"/>
      </rPr>
      <t>空路ストップオーバー</t>
    </r>
    <r>
      <rPr>
        <sz val="11"/>
        <color theme="1"/>
        <rFont val="Times New Roman"/>
        <family val="1"/>
      </rPr>
      <t xml:space="preserve"> </t>
    </r>
    <rPh sb="0" eb="2">
      <t>クウロ</t>
    </rPh>
    <phoneticPr fontId="2"/>
  </si>
  <si>
    <r>
      <t xml:space="preserve">B/A
</t>
    </r>
    <r>
      <rPr>
        <sz val="11"/>
        <rFont val="ＭＳ 明朝"/>
        <family val="1"/>
        <charset val="128"/>
      </rPr>
      <t>（</t>
    </r>
    <r>
      <rPr>
        <sz val="11"/>
        <rFont val="Times New Roman"/>
        <family val="1"/>
      </rPr>
      <t>%</t>
    </r>
    <r>
      <rPr>
        <sz val="11"/>
        <rFont val="ＭＳ 明朝"/>
        <family val="1"/>
        <charset val="128"/>
      </rPr>
      <t>）</t>
    </r>
    <phoneticPr fontId="2"/>
  </si>
  <si>
    <r>
      <rPr>
        <sz val="10"/>
        <color theme="1"/>
        <rFont val="ＭＳ 明朝"/>
        <family val="1"/>
        <charset val="128"/>
      </rPr>
      <t>注：ドミニカ共和国の人数は、空路で入国した非居住者の数である。プエルトリコは、ホテルで登録した非居住者の数である。クルーズの旅行者は含まれていない。</t>
    </r>
    <rPh sb="26" eb="27">
      <t>カズ</t>
    </rPh>
    <rPh sb="52" eb="53">
      <t>カズ</t>
    </rPh>
    <rPh sb="62" eb="65">
      <t>リョコウシャ</t>
    </rPh>
    <phoneticPr fontId="2"/>
  </si>
  <si>
    <r>
      <rPr>
        <sz val="11"/>
        <color theme="1"/>
        <rFont val="ＭＳ 明朝"/>
        <family val="1"/>
        <charset val="128"/>
      </rPr>
      <t>グランバハマ</t>
    </r>
    <phoneticPr fontId="2"/>
  </si>
  <si>
    <r>
      <rPr>
        <sz val="11"/>
        <color theme="1"/>
        <rFont val="ＭＳ 明朝"/>
        <family val="1"/>
        <charset val="128"/>
      </rPr>
      <t>テーブルゲーム及びスロット</t>
    </r>
    <rPh sb="7" eb="8">
      <t>オヨ</t>
    </rPh>
    <phoneticPr fontId="2"/>
  </si>
  <si>
    <r>
      <rPr>
        <sz val="11"/>
        <color theme="1"/>
        <rFont val="ＭＳ 明朝"/>
        <family val="1"/>
        <charset val="128"/>
      </rPr>
      <t>スポーツブック</t>
    </r>
    <phoneticPr fontId="2"/>
  </si>
  <si>
    <r>
      <rPr>
        <sz val="11"/>
        <color theme="1"/>
        <rFont val="ＭＳ 明朝"/>
        <family val="1"/>
        <charset val="128"/>
      </rPr>
      <t>レースブック</t>
    </r>
    <phoneticPr fontId="2"/>
  </si>
  <si>
    <r>
      <rPr>
        <sz val="9"/>
        <color theme="1"/>
        <rFont val="ＭＳ 明朝"/>
        <family val="1"/>
        <charset val="128"/>
      </rPr>
      <t>テーブルゲーム及びスロット</t>
    </r>
    <rPh sb="7" eb="8">
      <t>オヨ</t>
    </rPh>
    <phoneticPr fontId="2"/>
  </si>
  <si>
    <t>年</t>
    <rPh sb="0" eb="1">
      <t>ネン</t>
    </rPh>
    <phoneticPr fontId="2"/>
  </si>
  <si>
    <r>
      <rPr>
        <sz val="11"/>
        <color theme="1"/>
        <rFont val="ＭＳ 明朝"/>
        <family val="1"/>
        <charset val="128"/>
      </rPr>
      <t>ナッソー／</t>
    </r>
    <r>
      <rPr>
        <sz val="11"/>
        <color theme="1"/>
        <rFont val="ＭＳ 明朝"/>
        <family val="1"/>
        <charset val="128"/>
      </rPr>
      <t>パラダイス島</t>
    </r>
    <rPh sb="10" eb="11">
      <t>シマ</t>
    </rPh>
    <phoneticPr fontId="2"/>
  </si>
  <si>
    <r>
      <rPr>
        <sz val="11"/>
        <color theme="1"/>
        <rFont val="ＭＳ 明朝"/>
        <family val="1"/>
        <charset val="128"/>
      </rPr>
      <t>交通モード</t>
    </r>
    <rPh sb="0" eb="2">
      <t>コウツウ</t>
    </rPh>
    <phoneticPr fontId="2"/>
  </si>
  <si>
    <r>
      <rPr>
        <sz val="11"/>
        <color theme="1"/>
        <rFont val="ＭＳ 明朝"/>
        <family val="1"/>
        <charset val="128"/>
      </rPr>
      <t>航空会社</t>
    </r>
    <rPh sb="0" eb="2">
      <t>コウクウ</t>
    </rPh>
    <rPh sb="2" eb="4">
      <t>カイシャ</t>
    </rPh>
    <phoneticPr fontId="2"/>
  </si>
  <si>
    <r>
      <rPr>
        <sz val="11"/>
        <color theme="1"/>
        <rFont val="ＭＳ 明朝"/>
        <family val="1"/>
        <charset val="128"/>
      </rPr>
      <t>自家用機</t>
    </r>
    <rPh sb="0" eb="3">
      <t>ジカヨウ</t>
    </rPh>
    <rPh sb="3" eb="4">
      <t>キ</t>
    </rPh>
    <phoneticPr fontId="2"/>
  </si>
  <si>
    <r>
      <rPr>
        <sz val="11"/>
        <color theme="1"/>
        <rFont val="ＭＳ 明朝"/>
        <family val="1"/>
        <charset val="128"/>
      </rPr>
      <t>クルーズ船</t>
    </r>
    <rPh sb="4" eb="5">
      <t>セン</t>
    </rPh>
    <phoneticPr fontId="2"/>
  </si>
  <si>
    <r>
      <rPr>
        <sz val="11"/>
        <color theme="1"/>
        <rFont val="ＭＳ 明朝"/>
        <family val="1"/>
        <charset val="128"/>
      </rPr>
      <t>自家用船舶</t>
    </r>
    <rPh sb="0" eb="3">
      <t>ジカヨウ</t>
    </rPh>
    <rPh sb="3" eb="5">
      <t>センパク</t>
    </rPh>
    <phoneticPr fontId="2"/>
  </si>
  <si>
    <r>
      <rPr>
        <sz val="11"/>
        <color theme="1"/>
        <rFont val="ＭＳ 明朝"/>
        <family val="1"/>
        <charset val="128"/>
      </rPr>
      <t>不明</t>
    </r>
    <rPh sb="0" eb="2">
      <t>フメイ</t>
    </rPh>
    <phoneticPr fontId="2"/>
  </si>
  <si>
    <r>
      <t>2010</t>
    </r>
    <r>
      <rPr>
        <sz val="11"/>
        <color theme="1"/>
        <rFont val="ＭＳ 明朝"/>
        <family val="1"/>
        <charset val="128"/>
      </rPr>
      <t>年</t>
    </r>
    <rPh sb="4" eb="5">
      <t>ネン</t>
    </rPh>
    <phoneticPr fontId="2"/>
  </si>
  <si>
    <r>
      <t>2011</t>
    </r>
    <r>
      <rPr>
        <sz val="11"/>
        <color theme="1"/>
        <rFont val="ＭＳ 明朝"/>
        <family val="1"/>
        <charset val="128"/>
      </rPr>
      <t>年</t>
    </r>
    <rPh sb="4" eb="5">
      <t>ネン</t>
    </rPh>
    <phoneticPr fontId="2"/>
  </si>
  <si>
    <r>
      <t>2014</t>
    </r>
    <r>
      <rPr>
        <sz val="11"/>
        <color theme="1"/>
        <rFont val="ＭＳ 明朝"/>
        <family val="1"/>
        <charset val="128"/>
      </rPr>
      <t>年</t>
    </r>
    <rPh sb="4" eb="5">
      <t>ネン</t>
    </rPh>
    <phoneticPr fontId="2"/>
  </si>
  <si>
    <r>
      <rPr>
        <sz val="11"/>
        <color rgb="FF000000"/>
        <rFont val="ＭＳ 明朝"/>
        <family val="1"/>
        <charset val="128"/>
      </rPr>
      <t>合計</t>
    </r>
    <rPh sb="0" eb="2">
      <t>ゴウケイ</t>
    </rPh>
    <phoneticPr fontId="2"/>
  </si>
  <si>
    <r>
      <rPr>
        <sz val="11"/>
        <color theme="1"/>
        <rFont val="ＭＳ 明朝"/>
        <family val="1"/>
        <charset val="128"/>
      </rPr>
      <t>労働力</t>
    </r>
    <rPh sb="0" eb="3">
      <t>ロウドウリョク</t>
    </rPh>
    <phoneticPr fontId="2"/>
  </si>
  <si>
    <r>
      <t>2000</t>
    </r>
    <r>
      <rPr>
        <sz val="11"/>
        <color theme="1"/>
        <rFont val="ＭＳ 明朝"/>
        <family val="1"/>
        <charset val="128"/>
      </rPr>
      <t>年</t>
    </r>
    <rPh sb="4" eb="5">
      <t>ネン</t>
    </rPh>
    <phoneticPr fontId="2"/>
  </si>
  <si>
    <r>
      <t>2004</t>
    </r>
    <r>
      <rPr>
        <sz val="11"/>
        <color theme="1"/>
        <rFont val="ＭＳ 明朝"/>
        <family val="1"/>
        <charset val="128"/>
      </rPr>
      <t>年</t>
    </r>
    <rPh sb="4" eb="5">
      <t>ネン</t>
    </rPh>
    <phoneticPr fontId="2"/>
  </si>
  <si>
    <r>
      <t>2005</t>
    </r>
    <r>
      <rPr>
        <sz val="11"/>
        <color theme="1"/>
        <rFont val="ＭＳ 明朝"/>
        <family val="1"/>
        <charset val="128"/>
      </rPr>
      <t>年</t>
    </r>
    <rPh sb="4" eb="5">
      <t>ネン</t>
    </rPh>
    <phoneticPr fontId="2"/>
  </si>
  <si>
    <r>
      <t>2006</t>
    </r>
    <r>
      <rPr>
        <sz val="11"/>
        <color theme="1"/>
        <rFont val="ＭＳ 明朝"/>
        <family val="1"/>
        <charset val="128"/>
      </rPr>
      <t>年</t>
    </r>
    <rPh sb="4" eb="5">
      <t>ネン</t>
    </rPh>
    <phoneticPr fontId="2"/>
  </si>
  <si>
    <r>
      <t>2015</t>
    </r>
    <r>
      <rPr>
        <sz val="11"/>
        <color theme="1"/>
        <rFont val="ＭＳ 明朝"/>
        <family val="1"/>
        <charset val="128"/>
      </rPr>
      <t>年</t>
    </r>
    <rPh sb="4" eb="5">
      <t>ネン</t>
    </rPh>
    <phoneticPr fontId="2"/>
  </si>
  <si>
    <r>
      <rPr>
        <sz val="11"/>
        <color theme="1"/>
        <rFont val="ＭＳ 明朝"/>
        <family val="1"/>
        <charset val="128"/>
      </rPr>
      <t>航空旅客</t>
    </r>
    <rPh sb="0" eb="2">
      <t>コウクウ</t>
    </rPh>
    <rPh sb="2" eb="4">
      <t>リョカク</t>
    </rPh>
    <phoneticPr fontId="2"/>
  </si>
  <si>
    <r>
      <rPr>
        <sz val="11"/>
        <color theme="1"/>
        <rFont val="ＭＳ 明朝"/>
        <family val="1"/>
        <charset val="128"/>
      </rPr>
      <t>クルーズ旅客</t>
    </r>
    <rPh sb="4" eb="6">
      <t>リョカク</t>
    </rPh>
    <phoneticPr fontId="2"/>
  </si>
  <si>
    <r>
      <rPr>
        <sz val="11"/>
        <color theme="1"/>
        <rFont val="ＭＳ 明朝"/>
        <family val="1"/>
        <charset val="128"/>
      </rPr>
      <t>合計</t>
    </r>
    <phoneticPr fontId="2"/>
  </si>
  <si>
    <r>
      <rPr>
        <sz val="11"/>
        <color theme="1"/>
        <rFont val="ＭＳ 明朝"/>
        <family val="1"/>
        <charset val="128"/>
      </rPr>
      <t>カナダ</t>
    </r>
    <phoneticPr fontId="2"/>
  </si>
  <si>
    <r>
      <rPr>
        <sz val="11"/>
        <color theme="1"/>
        <rFont val="ＭＳ 明朝"/>
        <family val="1"/>
        <charset val="128"/>
      </rPr>
      <t>ドイツ</t>
    </r>
    <phoneticPr fontId="2"/>
  </si>
  <si>
    <r>
      <rPr>
        <sz val="11"/>
        <color theme="1"/>
        <rFont val="ＭＳ 明朝"/>
        <family val="1"/>
        <charset val="128"/>
      </rPr>
      <t>イタリア</t>
    </r>
  </si>
  <si>
    <r>
      <rPr>
        <sz val="11"/>
        <color theme="1"/>
        <rFont val="ＭＳ 明朝"/>
        <family val="1"/>
        <charset val="128"/>
      </rPr>
      <t>スペイン</t>
    </r>
  </si>
  <si>
    <r>
      <rPr>
        <sz val="11"/>
        <color theme="1"/>
        <rFont val="ＭＳ 明朝"/>
        <family val="1"/>
        <charset val="128"/>
      </rPr>
      <t>メキシコ</t>
    </r>
  </si>
  <si>
    <r>
      <rPr>
        <sz val="11"/>
        <color theme="1"/>
        <rFont val="ＭＳ 明朝"/>
        <family val="1"/>
        <charset val="128"/>
      </rPr>
      <t>ベネズエラ</t>
    </r>
  </si>
  <si>
    <r>
      <rPr>
        <sz val="11"/>
        <color theme="1"/>
        <rFont val="ＭＳ 明朝"/>
        <family val="1"/>
        <charset val="128"/>
      </rPr>
      <t>ロシア</t>
    </r>
  </si>
  <si>
    <r>
      <rPr>
        <sz val="11"/>
        <color theme="1"/>
        <rFont val="ＭＳ 明朝"/>
        <family val="1"/>
        <charset val="128"/>
      </rPr>
      <t>アルゼンチン</t>
    </r>
  </si>
  <si>
    <r>
      <rPr>
        <sz val="11"/>
        <rFont val="ＭＳ 明朝"/>
        <family val="1"/>
        <charset val="128"/>
      </rPr>
      <t>（単位：百万ペソ）</t>
    </r>
    <rPh sb="1" eb="3">
      <t>タンイ</t>
    </rPh>
    <rPh sb="4" eb="6">
      <t>ヒャクマン</t>
    </rPh>
    <phoneticPr fontId="2"/>
  </si>
  <si>
    <r>
      <t>2007</t>
    </r>
    <r>
      <rPr>
        <sz val="11"/>
        <color theme="1"/>
        <rFont val="ＭＳ 明朝"/>
        <family val="1"/>
        <charset val="128"/>
      </rPr>
      <t>年</t>
    </r>
    <rPh sb="4" eb="5">
      <t>ネン</t>
    </rPh>
    <phoneticPr fontId="2"/>
  </si>
  <si>
    <r>
      <t>2008</t>
    </r>
    <r>
      <rPr>
        <sz val="11"/>
        <color theme="1"/>
        <rFont val="ＭＳ 明朝"/>
        <family val="1"/>
        <charset val="128"/>
      </rPr>
      <t>年</t>
    </r>
    <rPh sb="4" eb="5">
      <t>ネン</t>
    </rPh>
    <phoneticPr fontId="2"/>
  </si>
  <si>
    <r>
      <t>2009</t>
    </r>
    <r>
      <rPr>
        <sz val="11"/>
        <color theme="1"/>
        <rFont val="ＭＳ 明朝"/>
        <family val="1"/>
        <charset val="128"/>
      </rPr>
      <t>年</t>
    </r>
    <rPh sb="4" eb="5">
      <t>ネン</t>
    </rPh>
    <phoneticPr fontId="2"/>
  </si>
  <si>
    <r>
      <rPr>
        <sz val="11"/>
        <color theme="1"/>
        <rFont val="ＭＳ 明朝"/>
        <family val="1"/>
        <charset val="128"/>
      </rPr>
      <t>国際運輸収入</t>
    </r>
    <rPh sb="0" eb="2">
      <t>コクサイ</t>
    </rPh>
    <rPh sb="2" eb="4">
      <t>ウンユ</t>
    </rPh>
    <rPh sb="4" eb="6">
      <t>シュウニュウ</t>
    </rPh>
    <phoneticPr fontId="2"/>
  </si>
  <si>
    <r>
      <rPr>
        <sz val="11"/>
        <color theme="1"/>
        <rFont val="ＭＳ 明朝"/>
        <family val="1"/>
        <charset val="128"/>
      </rPr>
      <t>費目</t>
    </r>
    <rPh sb="0" eb="2">
      <t>ヒモク</t>
    </rPh>
    <phoneticPr fontId="2"/>
  </si>
  <si>
    <r>
      <rPr>
        <sz val="11"/>
        <color theme="1"/>
        <rFont val="ＭＳ 明朝"/>
        <family val="1"/>
        <charset val="128"/>
      </rPr>
      <t>平均
消費額</t>
    </r>
    <rPh sb="0" eb="2">
      <t>ヘイキン</t>
    </rPh>
    <rPh sb="3" eb="6">
      <t>ショウヒガク</t>
    </rPh>
    <phoneticPr fontId="2"/>
  </si>
  <si>
    <r>
      <rPr>
        <sz val="11"/>
        <color theme="1"/>
        <rFont val="ＭＳ 明朝"/>
        <family val="1"/>
        <charset val="128"/>
      </rPr>
      <t>ツアー</t>
    </r>
    <phoneticPr fontId="2"/>
  </si>
  <si>
    <r>
      <rPr>
        <sz val="11"/>
        <color theme="1"/>
        <rFont val="ＭＳ 明朝"/>
        <family val="1"/>
        <charset val="128"/>
      </rPr>
      <t>加重平均額
（ドル）</t>
    </r>
    <rPh sb="0" eb="2">
      <t>カジュウ</t>
    </rPh>
    <rPh sb="2" eb="4">
      <t>ヘイキン</t>
    </rPh>
    <rPh sb="4" eb="5">
      <t>ガク</t>
    </rPh>
    <phoneticPr fontId="2"/>
  </si>
  <si>
    <r>
      <rPr>
        <sz val="11"/>
        <color theme="1"/>
        <rFont val="ＭＳ 明朝"/>
        <family val="1"/>
        <charset val="128"/>
      </rPr>
      <t>総支出額
（百万ドル）</t>
    </r>
    <rPh sb="0" eb="3">
      <t>ソウシシュツ</t>
    </rPh>
    <rPh sb="3" eb="4">
      <t>ガク</t>
    </rPh>
    <rPh sb="6" eb="8">
      <t>ヒャクマン</t>
    </rPh>
    <phoneticPr fontId="2"/>
  </si>
  <si>
    <r>
      <rPr>
        <sz val="11"/>
        <color theme="1"/>
        <rFont val="ＭＳ 明朝"/>
        <family val="1"/>
        <charset val="128"/>
      </rPr>
      <t>参加割合</t>
    </r>
    <rPh sb="0" eb="2">
      <t>サンカ</t>
    </rPh>
    <rPh sb="2" eb="4">
      <t>ワリアイ</t>
    </rPh>
    <phoneticPr fontId="2"/>
  </si>
  <si>
    <r>
      <rPr>
        <sz val="11"/>
        <color theme="1"/>
        <rFont val="ＭＳ 明朝"/>
        <family val="1"/>
        <charset val="128"/>
      </rPr>
      <t>（ドル）</t>
    </r>
    <phoneticPr fontId="2"/>
  </si>
  <si>
    <r>
      <rPr>
        <sz val="11"/>
        <color theme="1"/>
        <rFont val="ＭＳ 明朝"/>
        <family val="1"/>
        <charset val="128"/>
      </rPr>
      <t>（％）</t>
    </r>
    <phoneticPr fontId="2"/>
  </si>
  <si>
    <r>
      <rPr>
        <sz val="11"/>
        <color theme="1"/>
        <rFont val="ＭＳ 明朝"/>
        <family val="1"/>
        <charset val="128"/>
      </rPr>
      <t>エクスカーション</t>
    </r>
    <phoneticPr fontId="2"/>
  </si>
  <si>
    <r>
      <rPr>
        <sz val="11"/>
        <color theme="1"/>
        <rFont val="ＭＳ 明朝"/>
        <family val="1"/>
        <charset val="128"/>
      </rPr>
      <t>飲食</t>
    </r>
    <rPh sb="0" eb="2">
      <t>インショク</t>
    </rPh>
    <phoneticPr fontId="2"/>
  </si>
  <si>
    <r>
      <rPr>
        <sz val="11"/>
        <color theme="1"/>
        <rFont val="ＭＳ 明朝"/>
        <family val="1"/>
        <charset val="128"/>
      </rPr>
      <t>衣服</t>
    </r>
    <rPh sb="0" eb="2">
      <t>イフク</t>
    </rPh>
    <phoneticPr fontId="2"/>
  </si>
  <si>
    <r>
      <rPr>
        <sz val="11"/>
        <color theme="1"/>
        <rFont val="ＭＳ 明朝"/>
        <family val="1"/>
        <charset val="128"/>
      </rPr>
      <t>民芸品</t>
    </r>
    <rPh sb="0" eb="2">
      <t>ミンゲイ</t>
    </rPh>
    <rPh sb="2" eb="3">
      <t>ヒン</t>
    </rPh>
    <phoneticPr fontId="2"/>
  </si>
  <si>
    <r>
      <rPr>
        <sz val="11"/>
        <color theme="1"/>
        <rFont val="ＭＳ 明朝"/>
        <family val="1"/>
        <charset val="128"/>
      </rPr>
      <t>時計宝石</t>
    </r>
    <rPh sb="0" eb="2">
      <t>トケイ</t>
    </rPh>
    <rPh sb="2" eb="4">
      <t>ホウセキ</t>
    </rPh>
    <phoneticPr fontId="2"/>
  </si>
  <si>
    <r>
      <rPr>
        <sz val="11"/>
        <color theme="1"/>
        <rFont val="ＭＳ 明朝"/>
        <family val="1"/>
        <charset val="128"/>
      </rPr>
      <t>酒</t>
    </r>
    <rPh sb="0" eb="1">
      <t>サケ</t>
    </rPh>
    <phoneticPr fontId="2"/>
  </si>
  <si>
    <r>
      <rPr>
        <sz val="11"/>
        <color theme="1"/>
        <rFont val="ＭＳ 明朝"/>
        <family val="1"/>
        <charset val="128"/>
      </rPr>
      <t>化粧品</t>
    </r>
    <rPh sb="0" eb="3">
      <t>ケショウヒン</t>
    </rPh>
    <phoneticPr fontId="2"/>
  </si>
  <si>
    <r>
      <rPr>
        <sz val="11"/>
        <color theme="1"/>
        <rFont val="ＭＳ 明朝"/>
        <family val="1"/>
        <charset val="128"/>
      </rPr>
      <t>エンターテイメント</t>
    </r>
    <phoneticPr fontId="2"/>
  </si>
  <si>
    <r>
      <rPr>
        <sz val="11"/>
        <color theme="1"/>
        <rFont val="ＭＳ 明朝"/>
        <family val="1"/>
        <charset val="128"/>
      </rPr>
      <t>インターネット等</t>
    </r>
    <rPh sb="7" eb="8">
      <t>トウ</t>
    </rPh>
    <phoneticPr fontId="2"/>
  </si>
  <si>
    <r>
      <rPr>
        <sz val="11"/>
        <color theme="1"/>
        <rFont val="ＭＳ 明朝"/>
        <family val="1"/>
        <charset val="128"/>
      </rPr>
      <t>電気製品</t>
    </r>
    <rPh sb="0" eb="2">
      <t>デンキ</t>
    </rPh>
    <rPh sb="2" eb="4">
      <t>セイヒン</t>
    </rPh>
    <phoneticPr fontId="2"/>
  </si>
  <si>
    <t>タクシー・バス</t>
    <phoneticPr fontId="2"/>
  </si>
  <si>
    <r>
      <rPr>
        <sz val="11"/>
        <color theme="1"/>
        <rFont val="ＭＳ 明朝"/>
        <family val="1"/>
        <charset val="128"/>
      </rPr>
      <t>到着人数</t>
    </r>
    <rPh sb="0" eb="2">
      <t>トウチャク</t>
    </rPh>
    <rPh sb="2" eb="4">
      <t>ニンズウ</t>
    </rPh>
    <phoneticPr fontId="2"/>
  </si>
  <si>
    <r>
      <rPr>
        <sz val="11"/>
        <color theme="1"/>
        <rFont val="ＭＳ 明朝"/>
        <family val="1"/>
        <charset val="128"/>
      </rPr>
      <t>上陸訪問数</t>
    </r>
    <rPh sb="0" eb="2">
      <t>ジョウリク</t>
    </rPh>
    <rPh sb="2" eb="4">
      <t>ホウモン</t>
    </rPh>
    <rPh sb="4" eb="5">
      <t>スウ</t>
    </rPh>
    <phoneticPr fontId="2"/>
  </si>
  <si>
    <r>
      <rPr>
        <sz val="11"/>
        <color theme="1"/>
        <rFont val="ＭＳ 明朝"/>
        <family val="1"/>
        <charset val="128"/>
      </rPr>
      <t>平均消費額（ドル）</t>
    </r>
    <rPh sb="0" eb="2">
      <t>ヘイキン</t>
    </rPh>
    <rPh sb="2" eb="5">
      <t>ショウヒガク</t>
    </rPh>
    <phoneticPr fontId="2"/>
  </si>
  <si>
    <r>
      <rPr>
        <sz val="11"/>
        <color theme="1"/>
        <rFont val="ＭＳ 明朝"/>
        <family val="1"/>
        <charset val="128"/>
      </rPr>
      <t>総計（ドル）</t>
    </r>
    <rPh sb="0" eb="2">
      <t>ソウケイ</t>
    </rPh>
    <phoneticPr fontId="2"/>
  </si>
  <si>
    <r>
      <rPr>
        <sz val="11"/>
        <color theme="1"/>
        <rFont val="ＭＳ 明朝"/>
        <family val="1"/>
        <charset val="128"/>
      </rPr>
      <t>乗客</t>
    </r>
    <rPh sb="0" eb="2">
      <t>ジョウキャク</t>
    </rPh>
    <phoneticPr fontId="2"/>
  </si>
  <si>
    <r>
      <rPr>
        <sz val="11"/>
        <color theme="1"/>
        <rFont val="ＭＳ 明朝"/>
        <family val="1"/>
        <charset val="128"/>
      </rPr>
      <t>乗員</t>
    </r>
    <rPh sb="0" eb="2">
      <t>ジョウイン</t>
    </rPh>
    <phoneticPr fontId="2"/>
  </si>
  <si>
    <r>
      <rPr>
        <sz val="11"/>
        <color theme="1"/>
        <rFont val="ＭＳ 明朝"/>
        <family val="1"/>
        <charset val="128"/>
      </rPr>
      <t>うち女</t>
    </r>
    <rPh sb="2" eb="3">
      <t>オンナ</t>
    </rPh>
    <phoneticPr fontId="2"/>
  </si>
  <si>
    <r>
      <rPr>
        <sz val="11"/>
        <color theme="1"/>
        <rFont val="ＭＳ 明朝"/>
        <family val="1"/>
        <charset val="128"/>
      </rPr>
      <t>うち男</t>
    </r>
    <rPh sb="2" eb="3">
      <t>オトコ</t>
    </rPh>
    <phoneticPr fontId="2"/>
  </si>
  <si>
    <r>
      <rPr>
        <sz val="11"/>
        <color theme="1"/>
        <rFont val="ＭＳ 明朝"/>
        <family val="1"/>
        <charset val="128"/>
      </rPr>
      <t>中国</t>
    </r>
    <rPh sb="0" eb="2">
      <t>チュウゴク</t>
    </rPh>
    <phoneticPr fontId="2"/>
  </si>
  <si>
    <r>
      <rPr>
        <sz val="11"/>
        <color theme="1"/>
        <rFont val="ＭＳ 明朝"/>
        <family val="1"/>
        <charset val="128"/>
      </rPr>
      <t>フィリピン</t>
    </r>
    <phoneticPr fontId="2"/>
  </si>
  <si>
    <t>アジア計</t>
    <rPh sb="3" eb="4">
      <t>ケイ</t>
    </rPh>
    <phoneticPr fontId="2"/>
  </si>
  <si>
    <r>
      <rPr>
        <sz val="11"/>
        <color theme="1"/>
        <rFont val="ＭＳ 明朝"/>
        <family val="1"/>
        <charset val="128"/>
      </rPr>
      <t>済州島への入国者数（中国本土居住者）
（百万人）</t>
    </r>
    <rPh sb="0" eb="3">
      <t>チェジュトウ</t>
    </rPh>
    <rPh sb="5" eb="8">
      <t>ニュウコクシャ</t>
    </rPh>
    <rPh sb="8" eb="9">
      <t>スウ</t>
    </rPh>
    <rPh sb="10" eb="12">
      <t>チュウゴク</t>
    </rPh>
    <rPh sb="12" eb="14">
      <t>ホンド</t>
    </rPh>
    <rPh sb="14" eb="16">
      <t>キョジュウ</t>
    </rPh>
    <rPh sb="16" eb="17">
      <t>シャ</t>
    </rPh>
    <rPh sb="20" eb="23">
      <t>ヒャクマンニン</t>
    </rPh>
    <phoneticPr fontId="2"/>
  </si>
  <si>
    <r>
      <rPr>
        <sz val="11"/>
        <color theme="1"/>
        <rFont val="ＭＳ 明朝"/>
        <family val="1"/>
        <charset val="128"/>
      </rPr>
      <t>済州島の地価上昇率（対前年）
（％）</t>
    </r>
    <rPh sb="0" eb="3">
      <t>サイシュウトウ</t>
    </rPh>
    <rPh sb="4" eb="6">
      <t>チカ</t>
    </rPh>
    <rPh sb="6" eb="8">
      <t>ジョウショウ</t>
    </rPh>
    <rPh sb="8" eb="9">
      <t>リツ</t>
    </rPh>
    <rPh sb="10" eb="11">
      <t>タイ</t>
    </rPh>
    <rPh sb="11" eb="13">
      <t>ゼンネン</t>
    </rPh>
    <phoneticPr fontId="2"/>
  </si>
  <si>
    <r>
      <rPr>
        <sz val="11"/>
        <color theme="1"/>
        <rFont val="ＭＳ 明朝"/>
        <family val="1"/>
        <charset val="128"/>
      </rPr>
      <t>済州島</t>
    </r>
    <rPh sb="0" eb="3">
      <t>サイシュウトウ</t>
    </rPh>
    <phoneticPr fontId="2"/>
  </si>
  <si>
    <r>
      <rPr>
        <sz val="11"/>
        <color theme="1"/>
        <rFont val="ＭＳ 明朝"/>
        <family val="1"/>
        <charset val="128"/>
      </rPr>
      <t>マジョルカ島</t>
    </r>
    <rPh sb="5" eb="6">
      <t>トウ</t>
    </rPh>
    <phoneticPr fontId="2"/>
  </si>
  <si>
    <r>
      <rPr>
        <sz val="11"/>
        <color theme="1"/>
        <rFont val="ＭＳ 明朝"/>
        <family val="1"/>
        <charset val="128"/>
      </rPr>
      <t>１人当たり</t>
    </r>
    <r>
      <rPr>
        <sz val="11"/>
        <color theme="1"/>
        <rFont val="Times New Roman"/>
        <family val="1"/>
      </rPr>
      <t>GDP</t>
    </r>
    <r>
      <rPr>
        <sz val="11"/>
        <color theme="1"/>
        <rFont val="ＭＳ 明朝"/>
        <family val="1"/>
        <charset val="128"/>
      </rPr>
      <t>（ドル）</t>
    </r>
    <rPh sb="1" eb="2">
      <t>ニン</t>
    </rPh>
    <rPh sb="2" eb="3">
      <t>ア</t>
    </rPh>
    <phoneticPr fontId="2"/>
  </si>
  <si>
    <r>
      <rPr>
        <sz val="11"/>
        <color theme="1"/>
        <rFont val="ＭＳ 明朝"/>
        <family val="1"/>
        <charset val="128"/>
      </rPr>
      <t>人口</t>
    </r>
    <r>
      <rPr>
        <sz val="11"/>
        <color theme="1"/>
        <rFont val="Times New Roman"/>
        <family val="1"/>
      </rPr>
      <t xml:space="preserve"> A</t>
    </r>
    <r>
      <rPr>
        <sz val="11"/>
        <color theme="1"/>
        <rFont val="ＭＳ 明朝"/>
        <family val="1"/>
        <charset val="128"/>
      </rPr>
      <t>（千人）</t>
    </r>
    <rPh sb="0" eb="2">
      <t>ジンコウ</t>
    </rPh>
    <rPh sb="5" eb="6">
      <t>セン</t>
    </rPh>
    <rPh sb="6" eb="7">
      <t>ニン</t>
    </rPh>
    <phoneticPr fontId="2"/>
  </si>
  <si>
    <r>
      <rPr>
        <sz val="11"/>
        <color theme="1"/>
        <rFont val="ＭＳ 明朝"/>
        <family val="1"/>
        <charset val="128"/>
      </rPr>
      <t>面積（</t>
    </r>
    <r>
      <rPr>
        <sz val="11"/>
        <color theme="1"/>
        <rFont val="Times New Roman"/>
        <family val="1"/>
      </rPr>
      <t>km</t>
    </r>
    <r>
      <rPr>
        <vertAlign val="superscript"/>
        <sz val="11"/>
        <color theme="1"/>
        <rFont val="Times New Roman"/>
        <family val="1"/>
      </rPr>
      <t>2</t>
    </r>
    <r>
      <rPr>
        <sz val="11"/>
        <color theme="1"/>
        <rFont val="ＭＳ 明朝"/>
        <family val="1"/>
        <charset val="128"/>
      </rPr>
      <t>）</t>
    </r>
    <rPh sb="0" eb="2">
      <t>メンセキ</t>
    </rPh>
    <phoneticPr fontId="2"/>
  </si>
  <si>
    <r>
      <rPr>
        <sz val="11"/>
        <color theme="1"/>
        <rFont val="ＭＳ 明朝"/>
        <family val="1"/>
        <charset val="128"/>
      </rPr>
      <t>島外客（宿泊）</t>
    </r>
    <r>
      <rPr>
        <sz val="11"/>
        <color theme="1"/>
        <rFont val="Times New Roman"/>
        <family val="1"/>
      </rPr>
      <t>B</t>
    </r>
    <r>
      <rPr>
        <sz val="11"/>
        <color theme="1"/>
        <rFont val="ＭＳ 明朝"/>
        <family val="1"/>
        <charset val="128"/>
      </rPr>
      <t>（千人）</t>
    </r>
    <rPh sb="0" eb="1">
      <t>シマ</t>
    </rPh>
    <rPh sb="1" eb="3">
      <t>ガイキャク</t>
    </rPh>
    <rPh sb="4" eb="6">
      <t>シュクハク</t>
    </rPh>
    <rPh sb="9" eb="10">
      <t>セン</t>
    </rPh>
    <rPh sb="10" eb="11">
      <t>ニン</t>
    </rPh>
    <phoneticPr fontId="2"/>
  </si>
  <si>
    <r>
      <rPr>
        <sz val="11"/>
        <color theme="1"/>
        <rFont val="ＭＳ 明朝"/>
        <family val="1"/>
        <charset val="128"/>
      </rPr>
      <t>島外客訪問率（</t>
    </r>
    <r>
      <rPr>
        <sz val="11"/>
        <color theme="1"/>
        <rFont val="Times New Roman"/>
        <family val="1"/>
      </rPr>
      <t>B/A</t>
    </r>
    <r>
      <rPr>
        <sz val="11"/>
        <color theme="1"/>
        <rFont val="ＭＳ 明朝"/>
        <family val="1"/>
        <charset val="128"/>
      </rPr>
      <t>）（</t>
    </r>
    <r>
      <rPr>
        <sz val="11"/>
        <color theme="1"/>
        <rFont val="Times New Roman"/>
        <family val="1"/>
      </rPr>
      <t>%</t>
    </r>
    <r>
      <rPr>
        <sz val="11"/>
        <color theme="1"/>
        <rFont val="ＭＳ 明朝"/>
        <family val="1"/>
        <charset val="128"/>
      </rPr>
      <t>）</t>
    </r>
    <rPh sb="0" eb="1">
      <t>シマ</t>
    </rPh>
    <rPh sb="1" eb="2">
      <t>ソト</t>
    </rPh>
    <rPh sb="2" eb="3">
      <t>キャク</t>
    </rPh>
    <rPh sb="3" eb="5">
      <t>ホウモン</t>
    </rPh>
    <rPh sb="5" eb="6">
      <t>リツ</t>
    </rPh>
    <phoneticPr fontId="2"/>
  </si>
  <si>
    <r>
      <rPr>
        <sz val="11"/>
        <color rgb="FF000000"/>
        <rFont val="ＭＳ Ｐ明朝"/>
        <family val="1"/>
        <charset val="128"/>
      </rPr>
      <t>米国</t>
    </r>
  </si>
  <si>
    <r>
      <rPr>
        <sz val="11"/>
        <color rgb="FF000000"/>
        <rFont val="ＭＳ Ｐ明朝"/>
        <family val="1"/>
        <charset val="128"/>
      </rPr>
      <t>日本</t>
    </r>
  </si>
  <si>
    <r>
      <rPr>
        <sz val="11"/>
        <color rgb="FF000000"/>
        <rFont val="ＭＳ ゴシック"/>
        <family val="3"/>
        <charset val="128"/>
      </rPr>
      <t>年</t>
    </r>
    <phoneticPr fontId="2"/>
  </si>
  <si>
    <r>
      <rPr>
        <sz val="11"/>
        <color rgb="FF000000"/>
        <rFont val="ＭＳ ゴシック"/>
        <family val="3"/>
        <charset val="128"/>
      </rPr>
      <t>国内</t>
    </r>
  </si>
  <si>
    <r>
      <rPr>
        <sz val="11"/>
        <color rgb="FF000000"/>
        <rFont val="ＭＳ ゴシック"/>
        <family val="3"/>
        <charset val="128"/>
      </rPr>
      <t>国際</t>
    </r>
  </si>
  <si>
    <t>中国本土</t>
    <rPh sb="2" eb="4">
      <t>ホンド</t>
    </rPh>
    <phoneticPr fontId="2"/>
  </si>
  <si>
    <t>N/A</t>
    <phoneticPr fontId="2"/>
  </si>
  <si>
    <r>
      <rPr>
        <sz val="11"/>
        <color theme="1"/>
        <rFont val="ＭＳ 明朝"/>
        <family val="1"/>
        <charset val="128"/>
      </rPr>
      <t>メキシコ</t>
    </r>
    <phoneticPr fontId="2"/>
  </si>
  <si>
    <r>
      <rPr>
        <sz val="11"/>
        <color theme="1"/>
        <rFont val="ＭＳ 明朝"/>
        <family val="1"/>
        <charset val="128"/>
      </rPr>
      <t>カナダ</t>
    </r>
    <phoneticPr fontId="2"/>
  </si>
  <si>
    <r>
      <rPr>
        <sz val="11"/>
        <color theme="1"/>
        <rFont val="ＭＳ 明朝"/>
        <family val="1"/>
        <charset val="128"/>
      </rPr>
      <t>総支出額</t>
    </r>
    <r>
      <rPr>
        <sz val="11"/>
        <color theme="1"/>
        <rFont val="Times New Roman"/>
        <family val="1"/>
      </rPr>
      <t xml:space="preserve"> </t>
    </r>
    <r>
      <rPr>
        <sz val="11"/>
        <color theme="1"/>
        <rFont val="ＭＳ 明朝"/>
        <family val="1"/>
        <charset val="128"/>
      </rPr>
      <t>（十億ドル）</t>
    </r>
    <rPh sb="0" eb="3">
      <t>ソウシシュツ</t>
    </rPh>
    <rPh sb="3" eb="4">
      <t>ガク</t>
    </rPh>
    <rPh sb="6" eb="7">
      <t>ジュウ</t>
    </rPh>
    <rPh sb="7" eb="8">
      <t>オク</t>
    </rPh>
    <phoneticPr fontId="2"/>
  </si>
  <si>
    <r>
      <t>1</t>
    </r>
    <r>
      <rPr>
        <sz val="11"/>
        <color theme="1"/>
        <rFont val="ＭＳ 明朝"/>
        <family val="1"/>
        <charset val="128"/>
      </rPr>
      <t>人当たり支出額（ドル）　</t>
    </r>
    <rPh sb="1" eb="2">
      <t>ニン</t>
    </rPh>
    <rPh sb="2" eb="3">
      <t>ア</t>
    </rPh>
    <rPh sb="5" eb="7">
      <t>シシュツ</t>
    </rPh>
    <rPh sb="7" eb="8">
      <t>ガク</t>
    </rPh>
    <phoneticPr fontId="2"/>
  </si>
  <si>
    <r>
      <rPr>
        <sz val="11"/>
        <color theme="1"/>
        <rFont val="ＭＳ 明朝"/>
        <family val="1"/>
        <charset val="128"/>
      </rPr>
      <t>宿泊者数（万人）</t>
    </r>
    <rPh sb="0" eb="3">
      <t>シュクハクシャ</t>
    </rPh>
    <rPh sb="3" eb="4">
      <t>スウ</t>
    </rPh>
    <rPh sb="5" eb="7">
      <t>マンニン</t>
    </rPh>
    <phoneticPr fontId="2"/>
  </si>
  <si>
    <r>
      <rPr>
        <sz val="11"/>
        <color theme="1"/>
        <rFont val="ＭＳ 明朝"/>
        <family val="1"/>
        <charset val="128"/>
      </rPr>
      <t>消費額（億ドル）</t>
    </r>
    <rPh sb="0" eb="3">
      <t>ショウヒガク</t>
    </rPh>
    <rPh sb="4" eb="5">
      <t>オク</t>
    </rPh>
    <phoneticPr fontId="2"/>
  </si>
  <si>
    <r>
      <rPr>
        <sz val="11"/>
        <color theme="1"/>
        <rFont val="ＭＳ 明朝"/>
        <family val="1"/>
        <charset val="128"/>
      </rPr>
      <t>ブラジル</t>
    </r>
    <phoneticPr fontId="2"/>
  </si>
  <si>
    <r>
      <rPr>
        <sz val="11"/>
        <color theme="1"/>
        <rFont val="ＭＳ 明朝"/>
        <family val="1"/>
        <charset val="128"/>
      </rPr>
      <t>フランス</t>
    </r>
    <phoneticPr fontId="2"/>
  </si>
  <si>
    <t>米国への
旅行者総数</t>
    <rPh sb="0" eb="2">
      <t>ベイコク</t>
    </rPh>
    <rPh sb="5" eb="8">
      <t>リョコウシャ</t>
    </rPh>
    <rPh sb="8" eb="10">
      <t>ソウスウ</t>
    </rPh>
    <phoneticPr fontId="2"/>
  </si>
  <si>
    <r>
      <rPr>
        <sz val="11"/>
        <color rgb="FF000000"/>
        <rFont val="ＭＳ 明朝"/>
        <family val="1"/>
        <charset val="128"/>
      </rPr>
      <t>ハワイへの
旅行者数</t>
    </r>
    <rPh sb="6" eb="9">
      <t>リョコウシャ</t>
    </rPh>
    <rPh sb="9" eb="10">
      <t>スウ</t>
    </rPh>
    <phoneticPr fontId="2"/>
  </si>
  <si>
    <r>
      <rPr>
        <sz val="11"/>
        <color rgb="FF000000"/>
        <rFont val="ＭＳ 明朝"/>
        <family val="1"/>
        <charset val="128"/>
      </rPr>
      <t>グアムへの
旅行者数</t>
    </r>
    <rPh sb="6" eb="9">
      <t>リョコウシャ</t>
    </rPh>
    <rPh sb="9" eb="10">
      <t>スウ</t>
    </rPh>
    <phoneticPr fontId="2"/>
  </si>
  <si>
    <r>
      <rPr>
        <sz val="10"/>
        <color rgb="FF000000"/>
        <rFont val="ＭＳ 明朝"/>
        <family val="1"/>
        <charset val="128"/>
      </rPr>
      <t>ハワイとグアムを除く
米国への旅行者数</t>
    </r>
    <rPh sb="8" eb="9">
      <t>ノゾ</t>
    </rPh>
    <rPh sb="11" eb="13">
      <t>ベイコク</t>
    </rPh>
    <rPh sb="15" eb="18">
      <t>リョコウシャ</t>
    </rPh>
    <rPh sb="18" eb="19">
      <t>スウ</t>
    </rPh>
    <phoneticPr fontId="2"/>
  </si>
  <si>
    <r>
      <rPr>
        <sz val="9"/>
        <color rgb="FF000000"/>
        <rFont val="ＭＳ 明朝"/>
        <family val="1"/>
        <charset val="128"/>
      </rPr>
      <t>参考（北マリアナ諸島
への旅行者数）</t>
    </r>
    <rPh sb="0" eb="2">
      <t>サンコウ</t>
    </rPh>
    <rPh sb="13" eb="16">
      <t>リョコウシャ</t>
    </rPh>
    <rPh sb="16" eb="17">
      <t>スウ</t>
    </rPh>
    <phoneticPr fontId="2"/>
  </si>
  <si>
    <r>
      <rPr>
        <sz val="11"/>
        <color rgb="FF000000"/>
        <rFont val="ＭＳ 明朝"/>
        <family val="1"/>
        <charset val="128"/>
      </rPr>
      <t>日本</t>
    </r>
  </si>
  <si>
    <r>
      <rPr>
        <sz val="11"/>
        <color rgb="FF000000"/>
        <rFont val="ＭＳ 明朝"/>
        <family val="1"/>
        <charset val="128"/>
      </rPr>
      <t>中国本土</t>
    </r>
  </si>
  <si>
    <r>
      <rPr>
        <sz val="11"/>
        <color rgb="FF000000"/>
        <rFont val="ＭＳ 明朝"/>
        <family val="1"/>
        <charset val="128"/>
      </rPr>
      <t>韓国</t>
    </r>
  </si>
  <si>
    <r>
      <rPr>
        <sz val="11"/>
        <color rgb="FF000000"/>
        <rFont val="ＭＳ 明朝"/>
        <family val="1"/>
        <charset val="128"/>
      </rPr>
      <t>台湾</t>
    </r>
  </si>
  <si>
    <t>注：北マリアナ諸島を含む米領自治区への旅行者数が総数に含まれているかどうかは不明。</t>
    <rPh sb="0" eb="1">
      <t>チュウ</t>
    </rPh>
    <rPh sb="2" eb="3">
      <t>キタ</t>
    </rPh>
    <rPh sb="7" eb="9">
      <t>ショトウ</t>
    </rPh>
    <rPh sb="10" eb="11">
      <t>フク</t>
    </rPh>
    <rPh sb="12" eb="13">
      <t>ベイ</t>
    </rPh>
    <rPh sb="13" eb="14">
      <t>リョウ</t>
    </rPh>
    <rPh sb="14" eb="17">
      <t>ジチク</t>
    </rPh>
    <rPh sb="19" eb="22">
      <t>リョコウシャ</t>
    </rPh>
    <rPh sb="22" eb="23">
      <t>スウ</t>
    </rPh>
    <rPh sb="24" eb="26">
      <t>ソウスウ</t>
    </rPh>
    <rPh sb="27" eb="28">
      <t>フク</t>
    </rPh>
    <rPh sb="38" eb="40">
      <t>フメイ</t>
    </rPh>
    <phoneticPr fontId="2"/>
  </si>
  <si>
    <r>
      <rPr>
        <sz val="11"/>
        <color theme="1"/>
        <rFont val="ＭＳ 明朝"/>
        <family val="1"/>
        <charset val="128"/>
      </rPr>
      <t>旅客運送</t>
    </r>
    <rPh sb="0" eb="2">
      <t>リョカク</t>
    </rPh>
    <rPh sb="2" eb="4">
      <t>ウンソウ</t>
    </rPh>
    <phoneticPr fontId="2"/>
  </si>
  <si>
    <r>
      <rPr>
        <sz val="11"/>
        <color theme="1"/>
        <rFont val="ＭＳ 明朝"/>
        <family val="1"/>
        <charset val="128"/>
      </rPr>
      <t>中国比率（％）</t>
    </r>
    <rPh sb="0" eb="2">
      <t>チュウゴク</t>
    </rPh>
    <rPh sb="2" eb="4">
      <t>ヒリツ</t>
    </rPh>
    <phoneticPr fontId="2"/>
  </si>
  <si>
    <r>
      <t>1</t>
    </r>
    <r>
      <rPr>
        <sz val="11"/>
        <color theme="1"/>
        <rFont val="ＭＳ 明朝"/>
        <family val="1"/>
        <charset val="128"/>
      </rPr>
      <t>人当たりの支出額（ドル）</t>
    </r>
    <rPh sb="1" eb="2">
      <t>ニン</t>
    </rPh>
    <rPh sb="2" eb="3">
      <t>ア</t>
    </rPh>
    <rPh sb="6" eb="9">
      <t>シシュツガク</t>
    </rPh>
    <phoneticPr fontId="2"/>
  </si>
  <si>
    <r>
      <rPr>
        <sz val="11"/>
        <color theme="1"/>
        <rFont val="ＭＳ 明朝"/>
        <family val="1"/>
        <charset val="128"/>
      </rPr>
      <t>旅行収支差</t>
    </r>
    <rPh sb="0" eb="2">
      <t>リョコウ</t>
    </rPh>
    <rPh sb="2" eb="4">
      <t>シュウシ</t>
    </rPh>
    <rPh sb="4" eb="5">
      <t>サ</t>
    </rPh>
    <phoneticPr fontId="2"/>
  </si>
  <si>
    <t>中国人留学生の米国国内
における消費額</t>
    <rPh sb="0" eb="2">
      <t>チュウゴク</t>
    </rPh>
    <rPh sb="2" eb="3">
      <t>ジン</t>
    </rPh>
    <rPh sb="3" eb="6">
      <t>リュウガクセイ</t>
    </rPh>
    <rPh sb="7" eb="9">
      <t>ベイコク</t>
    </rPh>
    <rPh sb="9" eb="11">
      <t>コクナイ</t>
    </rPh>
    <rPh sb="16" eb="19">
      <t>ショウヒガク</t>
    </rPh>
    <phoneticPr fontId="2"/>
  </si>
  <si>
    <t>米国の対中国支出額</t>
    <rPh sb="0" eb="2">
      <t>ベイコク</t>
    </rPh>
    <rPh sb="3" eb="5">
      <t>タイチュウ</t>
    </rPh>
    <rPh sb="5" eb="6">
      <t>クニ</t>
    </rPh>
    <rPh sb="6" eb="7">
      <t>ササ</t>
    </rPh>
    <rPh sb="7" eb="8">
      <t>デ</t>
    </rPh>
    <rPh sb="8" eb="9">
      <t>ガク</t>
    </rPh>
    <phoneticPr fontId="2"/>
  </si>
  <si>
    <r>
      <t>2010</t>
    </r>
    <r>
      <rPr>
        <sz val="11"/>
        <color theme="1"/>
        <rFont val="ＭＳ 明朝"/>
        <family val="1"/>
        <charset val="128"/>
      </rPr>
      <t>年</t>
    </r>
    <rPh sb="4" eb="5">
      <t>ネン</t>
    </rPh>
    <phoneticPr fontId="2"/>
  </si>
  <si>
    <r>
      <t>2011</t>
    </r>
    <r>
      <rPr>
        <sz val="11"/>
        <color theme="1"/>
        <rFont val="ＭＳ 明朝"/>
        <family val="1"/>
        <charset val="128"/>
      </rPr>
      <t>年</t>
    </r>
    <rPh sb="4" eb="5">
      <t>ネン</t>
    </rPh>
    <phoneticPr fontId="2"/>
  </si>
  <si>
    <r>
      <t>2012</t>
    </r>
    <r>
      <rPr>
        <sz val="11"/>
        <color theme="1"/>
        <rFont val="ＭＳ 明朝"/>
        <family val="1"/>
        <charset val="128"/>
      </rPr>
      <t>年</t>
    </r>
    <rPh sb="4" eb="5">
      <t>ネン</t>
    </rPh>
    <phoneticPr fontId="2"/>
  </si>
  <si>
    <r>
      <t>2013</t>
    </r>
    <r>
      <rPr>
        <sz val="11"/>
        <color theme="1"/>
        <rFont val="ＭＳ 明朝"/>
        <family val="1"/>
        <charset val="128"/>
      </rPr>
      <t>年</t>
    </r>
    <rPh sb="4" eb="5">
      <t>ネン</t>
    </rPh>
    <phoneticPr fontId="2"/>
  </si>
  <si>
    <r>
      <t>2014</t>
    </r>
    <r>
      <rPr>
        <sz val="11"/>
        <color theme="1"/>
        <rFont val="ＭＳ 明朝"/>
        <family val="1"/>
        <charset val="128"/>
      </rPr>
      <t>年</t>
    </r>
    <rPh sb="4" eb="5">
      <t>ネン</t>
    </rPh>
    <phoneticPr fontId="2"/>
  </si>
  <si>
    <r>
      <t>2015</t>
    </r>
    <r>
      <rPr>
        <sz val="11"/>
        <color theme="1"/>
        <rFont val="ＭＳ 明朝"/>
        <family val="1"/>
        <charset val="128"/>
      </rPr>
      <t>年</t>
    </r>
    <rPh sb="4" eb="5">
      <t>ネン</t>
    </rPh>
    <phoneticPr fontId="2"/>
  </si>
  <si>
    <r>
      <rPr>
        <sz val="11"/>
        <color theme="1"/>
        <rFont val="ＭＳ 明朝"/>
        <family val="1"/>
        <charset val="128"/>
      </rPr>
      <t>総トリップ数</t>
    </r>
    <rPh sb="0" eb="1">
      <t>ソウ</t>
    </rPh>
    <rPh sb="5" eb="6">
      <t>スウ</t>
    </rPh>
    <phoneticPr fontId="2"/>
  </si>
  <si>
    <r>
      <rPr>
        <sz val="11"/>
        <color theme="1"/>
        <rFont val="ＭＳ 明朝"/>
        <family val="1"/>
        <charset val="128"/>
      </rPr>
      <t>国内居住者のトリップ数</t>
    </r>
    <rPh sb="0" eb="2">
      <t>コクナイ</t>
    </rPh>
    <rPh sb="2" eb="5">
      <t>キョジュウシャ</t>
    </rPh>
    <rPh sb="10" eb="11">
      <t>スウ</t>
    </rPh>
    <phoneticPr fontId="2"/>
  </si>
  <si>
    <r>
      <rPr>
        <sz val="11"/>
        <color theme="1"/>
        <rFont val="ＭＳ 明朝"/>
        <family val="1"/>
        <charset val="128"/>
      </rPr>
      <t>国外居住者のトリップ数</t>
    </r>
    <rPh sb="0" eb="2">
      <t>コクガイ</t>
    </rPh>
    <rPh sb="2" eb="5">
      <t>キョジュウシャ</t>
    </rPh>
    <rPh sb="10" eb="11">
      <t>スウ</t>
    </rPh>
    <phoneticPr fontId="2"/>
  </si>
  <si>
    <r>
      <rPr>
        <sz val="11"/>
        <color theme="1"/>
        <rFont val="ＭＳ 明朝"/>
        <family val="1"/>
        <charset val="128"/>
      </rPr>
      <t>直接消費額（ドル）</t>
    </r>
    <rPh sb="0" eb="2">
      <t>チョクセツ</t>
    </rPh>
    <rPh sb="2" eb="4">
      <t>ショウヒ</t>
    </rPh>
    <rPh sb="4" eb="5">
      <t>ガク</t>
    </rPh>
    <phoneticPr fontId="2"/>
  </si>
  <si>
    <r>
      <t>2015/2016</t>
    </r>
    <r>
      <rPr>
        <sz val="11"/>
        <color theme="1"/>
        <rFont val="ＭＳ 明朝"/>
        <family val="1"/>
        <charset val="128"/>
      </rPr>
      <t>年</t>
    </r>
    <rPh sb="9" eb="10">
      <t>ネン</t>
    </rPh>
    <phoneticPr fontId="2"/>
  </si>
  <si>
    <r>
      <t>11</t>
    </r>
    <r>
      <rPr>
        <sz val="11"/>
        <color theme="1"/>
        <rFont val="ＭＳ 明朝"/>
        <family val="1"/>
        <charset val="128"/>
      </rPr>
      <t>月</t>
    </r>
    <rPh sb="2" eb="3">
      <t>ガツ</t>
    </rPh>
    <phoneticPr fontId="2"/>
  </si>
  <si>
    <r>
      <t>12</t>
    </r>
    <r>
      <rPr>
        <sz val="11"/>
        <color theme="1"/>
        <rFont val="ＭＳ 明朝"/>
        <family val="1"/>
        <charset val="128"/>
      </rPr>
      <t>月</t>
    </r>
    <rPh sb="2" eb="3">
      <t>ガツ</t>
    </rPh>
    <phoneticPr fontId="2"/>
  </si>
  <si>
    <r>
      <t>1</t>
    </r>
    <r>
      <rPr>
        <sz val="11"/>
        <color theme="1"/>
        <rFont val="ＭＳ 明朝"/>
        <family val="1"/>
        <charset val="128"/>
      </rPr>
      <t>月</t>
    </r>
    <rPh sb="1" eb="2">
      <t>ツキ</t>
    </rPh>
    <phoneticPr fontId="2"/>
  </si>
  <si>
    <r>
      <t>2</t>
    </r>
    <r>
      <rPr>
        <sz val="11"/>
        <color theme="1"/>
        <rFont val="ＭＳ 明朝"/>
        <family val="1"/>
        <charset val="128"/>
      </rPr>
      <t>月</t>
    </r>
    <rPh sb="1" eb="2">
      <t>ツキ</t>
    </rPh>
    <phoneticPr fontId="2"/>
  </si>
  <si>
    <r>
      <t>3</t>
    </r>
    <r>
      <rPr>
        <sz val="11"/>
        <color theme="1"/>
        <rFont val="ＭＳ 明朝"/>
        <family val="1"/>
        <charset val="128"/>
      </rPr>
      <t>月</t>
    </r>
    <rPh sb="1" eb="2">
      <t>ツキ</t>
    </rPh>
    <phoneticPr fontId="2"/>
  </si>
  <si>
    <r>
      <t>4</t>
    </r>
    <r>
      <rPr>
        <sz val="11"/>
        <color theme="1"/>
        <rFont val="ＭＳ 明朝"/>
        <family val="1"/>
        <charset val="128"/>
      </rPr>
      <t>月</t>
    </r>
    <rPh sb="1" eb="2">
      <t>ツキ</t>
    </rPh>
    <phoneticPr fontId="2"/>
  </si>
  <si>
    <r>
      <t>5</t>
    </r>
    <r>
      <rPr>
        <sz val="11"/>
        <color theme="1"/>
        <rFont val="ＭＳ 明朝"/>
        <family val="1"/>
        <charset val="128"/>
      </rPr>
      <t>月</t>
    </r>
    <rPh sb="1" eb="2">
      <t>ツキ</t>
    </rPh>
    <phoneticPr fontId="2"/>
  </si>
  <si>
    <r>
      <t>6</t>
    </r>
    <r>
      <rPr>
        <sz val="11"/>
        <color theme="1"/>
        <rFont val="ＭＳ 明朝"/>
        <family val="1"/>
        <charset val="128"/>
      </rPr>
      <t>月</t>
    </r>
    <rPh sb="1" eb="2">
      <t>ツキ</t>
    </rPh>
    <phoneticPr fontId="2"/>
  </si>
  <si>
    <r>
      <t>7</t>
    </r>
    <r>
      <rPr>
        <sz val="11"/>
        <color theme="1"/>
        <rFont val="ＭＳ 明朝"/>
        <family val="1"/>
        <charset val="128"/>
      </rPr>
      <t>月</t>
    </r>
    <rPh sb="1" eb="2">
      <t>ツキ</t>
    </rPh>
    <phoneticPr fontId="2"/>
  </si>
  <si>
    <r>
      <t>8</t>
    </r>
    <r>
      <rPr>
        <sz val="11"/>
        <color theme="1"/>
        <rFont val="ＭＳ 明朝"/>
        <family val="1"/>
        <charset val="128"/>
      </rPr>
      <t>月</t>
    </r>
    <rPh sb="1" eb="2">
      <t>ツキ</t>
    </rPh>
    <phoneticPr fontId="2"/>
  </si>
  <si>
    <r>
      <rPr>
        <sz val="11"/>
        <color theme="1"/>
        <rFont val="ＭＳ 明朝"/>
        <family val="1"/>
        <charset val="128"/>
      </rPr>
      <t>ホテル占有率（％）</t>
    </r>
    <rPh sb="3" eb="5">
      <t>センユウ</t>
    </rPh>
    <rPh sb="5" eb="6">
      <t>リツ</t>
    </rPh>
    <phoneticPr fontId="2"/>
  </si>
  <si>
    <r>
      <rPr>
        <sz val="10"/>
        <color theme="1"/>
        <rFont val="ＭＳ 明朝"/>
        <family val="1"/>
        <charset val="128"/>
      </rPr>
      <t>平均レート（ドル）</t>
    </r>
    <rPh sb="0" eb="2">
      <t>ヘイキン</t>
    </rPh>
    <phoneticPr fontId="2"/>
  </si>
  <si>
    <t>*45,215</t>
    <phoneticPr fontId="2"/>
  </si>
  <si>
    <t>***8,770</t>
    <phoneticPr fontId="2"/>
  </si>
  <si>
    <t>****3,188</t>
    <phoneticPr fontId="2"/>
  </si>
  <si>
    <t>***6,444</t>
    <phoneticPr fontId="2"/>
  </si>
  <si>
    <r>
      <rPr>
        <sz val="10"/>
        <color theme="1" tint="4.9989318521683403E-2"/>
        <rFont val="ＭＳ 明朝"/>
        <family val="1"/>
        <charset val="128"/>
      </rPr>
      <t>注：</t>
    </r>
    <r>
      <rPr>
        <sz val="10"/>
        <color theme="1" tint="4.9989318521683403E-2"/>
        <rFont val="Times New Roman"/>
        <family val="1"/>
      </rPr>
      <t>*</t>
    </r>
    <r>
      <rPr>
        <sz val="10"/>
        <color theme="1" tint="4.9989318521683403E-2"/>
        <rFont val="ＭＳ 明朝"/>
        <family val="1"/>
        <charset val="128"/>
      </rPr>
      <t>は</t>
    </r>
    <r>
      <rPr>
        <sz val="10"/>
        <color theme="1" tint="4.9989318521683403E-2"/>
        <rFont val="Times New Roman"/>
        <family val="1"/>
      </rPr>
      <t>2011</t>
    </r>
    <r>
      <rPr>
        <sz val="10"/>
        <color theme="1" tint="4.9989318521683403E-2"/>
        <rFont val="ＭＳ 明朝"/>
        <family val="1"/>
        <charset val="128"/>
      </rPr>
      <t>年、</t>
    </r>
    <r>
      <rPr>
        <sz val="10"/>
        <color theme="1" tint="4.9989318521683403E-2"/>
        <rFont val="Times New Roman"/>
        <family val="1"/>
      </rPr>
      <t>**</t>
    </r>
    <r>
      <rPr>
        <sz val="10"/>
        <color theme="1" tint="4.9989318521683403E-2"/>
        <rFont val="ＭＳ 明朝"/>
        <family val="1"/>
        <charset val="128"/>
      </rPr>
      <t>は</t>
    </r>
    <r>
      <rPr>
        <sz val="10"/>
        <color theme="1" tint="4.9989318521683403E-2"/>
        <rFont val="Times New Roman"/>
        <family val="1"/>
      </rPr>
      <t>2012</t>
    </r>
    <r>
      <rPr>
        <sz val="10"/>
        <color theme="1" tint="4.9989318521683403E-2"/>
        <rFont val="ＭＳ 明朝"/>
        <family val="1"/>
        <charset val="128"/>
      </rPr>
      <t>年、</t>
    </r>
    <r>
      <rPr>
        <sz val="10"/>
        <color theme="1" tint="4.9989318521683403E-2"/>
        <rFont val="Times New Roman"/>
        <family val="1"/>
      </rPr>
      <t>***</t>
    </r>
    <r>
      <rPr>
        <sz val="10"/>
        <color theme="1" tint="4.9989318521683403E-2"/>
        <rFont val="ＭＳ 明朝"/>
        <family val="1"/>
        <charset val="128"/>
      </rPr>
      <t>は</t>
    </r>
    <r>
      <rPr>
        <sz val="10"/>
        <color theme="1" tint="4.9989318521683403E-2"/>
        <rFont val="Times New Roman"/>
        <family val="1"/>
      </rPr>
      <t>2013</t>
    </r>
    <r>
      <rPr>
        <sz val="10"/>
        <color theme="1" tint="4.9989318521683403E-2"/>
        <rFont val="ＭＳ 明朝"/>
        <family val="1"/>
        <charset val="128"/>
      </rPr>
      <t>年、</t>
    </r>
    <r>
      <rPr>
        <sz val="10"/>
        <color theme="1" tint="4.9989318521683403E-2"/>
        <rFont val="Times New Roman"/>
        <family val="1"/>
      </rPr>
      <t>****</t>
    </r>
    <r>
      <rPr>
        <sz val="10"/>
        <color theme="1" tint="4.9989318521683403E-2"/>
        <rFont val="ＭＳ 明朝"/>
        <family val="1"/>
        <charset val="128"/>
      </rPr>
      <t>は</t>
    </r>
    <r>
      <rPr>
        <sz val="10"/>
        <color theme="1" tint="4.9989318521683403E-2"/>
        <rFont val="Times New Roman"/>
        <family val="1"/>
      </rPr>
      <t>2009</t>
    </r>
    <r>
      <rPr>
        <sz val="10"/>
        <color theme="1" tint="4.9989318521683403E-2"/>
        <rFont val="ＭＳ 明朝"/>
        <family val="1"/>
        <charset val="128"/>
      </rPr>
      <t>年の出国数値である。</t>
    </r>
    <rPh sb="0" eb="1">
      <t>チュウ</t>
    </rPh>
    <rPh sb="27" eb="28">
      <t>ネン</t>
    </rPh>
    <rPh sb="40" eb="42">
      <t>シュッコク</t>
    </rPh>
    <phoneticPr fontId="2"/>
  </si>
  <si>
    <r>
      <rPr>
        <sz val="10"/>
        <color theme="1"/>
        <rFont val="ＭＳ 明朝"/>
        <family val="1"/>
        <charset val="128"/>
      </rPr>
      <t>マレーシア</t>
    </r>
    <phoneticPr fontId="2"/>
  </si>
  <si>
    <r>
      <rPr>
        <sz val="11"/>
        <color theme="1"/>
        <rFont val="ＭＳ 明朝"/>
        <family val="1"/>
        <charset val="128"/>
      </rPr>
      <t>出発地</t>
    </r>
    <rPh sb="0" eb="2">
      <t>シュッパツ</t>
    </rPh>
    <rPh sb="2" eb="3">
      <t>チ</t>
    </rPh>
    <phoneticPr fontId="2"/>
  </si>
  <si>
    <r>
      <rPr>
        <sz val="11"/>
        <color theme="1"/>
        <rFont val="ＭＳ 明朝"/>
        <family val="1"/>
        <charset val="128"/>
      </rPr>
      <t>マレーシア</t>
    </r>
    <phoneticPr fontId="2"/>
  </si>
  <si>
    <r>
      <rPr>
        <sz val="11"/>
        <color theme="1"/>
        <rFont val="ＭＳ 明朝"/>
        <family val="1"/>
        <charset val="128"/>
      </rPr>
      <t>インドネシア</t>
    </r>
    <phoneticPr fontId="2"/>
  </si>
  <si>
    <r>
      <rPr>
        <sz val="11"/>
        <color theme="1"/>
        <rFont val="ＭＳ 明朝"/>
        <family val="1"/>
        <charset val="128"/>
      </rPr>
      <t>フィリピン</t>
    </r>
    <phoneticPr fontId="2"/>
  </si>
  <si>
    <r>
      <rPr>
        <sz val="11"/>
        <color theme="1"/>
        <rFont val="ＭＳ 明朝"/>
        <family val="1"/>
        <charset val="128"/>
      </rPr>
      <t>ベトナム</t>
    </r>
    <phoneticPr fontId="2"/>
  </si>
  <si>
    <r>
      <rPr>
        <sz val="11"/>
        <color theme="1"/>
        <rFont val="ＭＳ 明朝"/>
        <family val="1"/>
        <charset val="128"/>
      </rPr>
      <t>人口</t>
    </r>
    <r>
      <rPr>
        <sz val="11"/>
        <color theme="1"/>
        <rFont val="Times New Roman"/>
        <family val="1"/>
      </rPr>
      <t xml:space="preserve"> A</t>
    </r>
    <rPh sb="0" eb="2">
      <t>ジンコウ</t>
    </rPh>
    <phoneticPr fontId="2"/>
  </si>
  <si>
    <r>
      <rPr>
        <sz val="11"/>
        <color theme="1"/>
        <rFont val="ＭＳ 明朝"/>
        <family val="1"/>
        <charset val="128"/>
      </rPr>
      <t>出国者数</t>
    </r>
    <r>
      <rPr>
        <sz val="11"/>
        <color theme="1"/>
        <rFont val="Times New Roman"/>
        <family val="1"/>
      </rPr>
      <t xml:space="preserve"> B</t>
    </r>
    <rPh sb="0" eb="3">
      <t>シュッコクシャ</t>
    </rPh>
    <rPh sb="3" eb="4">
      <t>スウ</t>
    </rPh>
    <phoneticPr fontId="2"/>
  </si>
  <si>
    <r>
      <rPr>
        <sz val="11"/>
        <color theme="1"/>
        <rFont val="ＭＳ 明朝"/>
        <family val="1"/>
        <charset val="128"/>
      </rPr>
      <t>入国者数</t>
    </r>
    <r>
      <rPr>
        <sz val="11"/>
        <color theme="1"/>
        <rFont val="Times New Roman"/>
        <family val="1"/>
      </rPr>
      <t xml:space="preserve"> C</t>
    </r>
    <rPh sb="0" eb="3">
      <t>ニュウコクシャ</t>
    </rPh>
    <rPh sb="3" eb="4">
      <t>スウ</t>
    </rPh>
    <phoneticPr fontId="2"/>
  </si>
  <si>
    <r>
      <rPr>
        <sz val="11"/>
        <color theme="1"/>
        <rFont val="ＭＳ 明朝"/>
        <family val="1"/>
        <charset val="128"/>
      </rPr>
      <t>国名</t>
    </r>
    <rPh sb="0" eb="2">
      <t>コクメイ</t>
    </rPh>
    <phoneticPr fontId="2"/>
  </si>
  <si>
    <r>
      <t>2003</t>
    </r>
    <r>
      <rPr>
        <sz val="11"/>
        <color theme="1"/>
        <rFont val="ＭＳ 明朝"/>
        <family val="1"/>
        <charset val="128"/>
      </rPr>
      <t>年</t>
    </r>
    <rPh sb="4" eb="5">
      <t>ネン</t>
    </rPh>
    <phoneticPr fontId="2"/>
  </si>
  <si>
    <r>
      <rPr>
        <sz val="11"/>
        <color theme="1"/>
        <rFont val="ＭＳ 明朝"/>
        <family val="1"/>
        <charset val="128"/>
      </rPr>
      <t>成長率（％）</t>
    </r>
    <rPh sb="0" eb="2">
      <t>セイチョウ</t>
    </rPh>
    <rPh sb="2" eb="3">
      <t>リツ</t>
    </rPh>
    <phoneticPr fontId="2"/>
  </si>
  <si>
    <r>
      <rPr>
        <sz val="10"/>
        <color theme="1"/>
        <rFont val="ＭＳ 明朝"/>
        <family val="1"/>
        <charset val="128"/>
      </rPr>
      <t>シンガポール</t>
    </r>
  </si>
  <si>
    <r>
      <rPr>
        <sz val="10"/>
        <color theme="1"/>
        <rFont val="ＭＳ 明朝"/>
        <family val="1"/>
        <charset val="128"/>
      </rPr>
      <t>インドネシア</t>
    </r>
  </si>
  <si>
    <r>
      <rPr>
        <sz val="10"/>
        <color theme="1"/>
        <rFont val="ＭＳ 明朝"/>
        <family val="1"/>
        <charset val="128"/>
      </rPr>
      <t>フィリピン</t>
    </r>
  </si>
  <si>
    <r>
      <rPr>
        <sz val="10"/>
        <color theme="1"/>
        <rFont val="ＭＳ 明朝"/>
        <family val="1"/>
        <charset val="128"/>
      </rPr>
      <t>ベトナム</t>
    </r>
  </si>
  <si>
    <r>
      <rPr>
        <sz val="10"/>
        <color theme="1"/>
        <rFont val="ＭＳ 明朝"/>
        <family val="1"/>
        <charset val="128"/>
      </rPr>
      <t>タイ</t>
    </r>
  </si>
  <si>
    <r>
      <rPr>
        <sz val="10"/>
        <color theme="1"/>
        <rFont val="ＭＳ 明朝"/>
        <family val="1"/>
        <charset val="128"/>
      </rPr>
      <t>ブルネイ</t>
    </r>
    <phoneticPr fontId="2"/>
  </si>
  <si>
    <r>
      <rPr>
        <sz val="10"/>
        <color theme="1"/>
        <rFont val="ＭＳ 明朝"/>
        <family val="1"/>
        <charset val="128"/>
      </rPr>
      <t>ニュージーランド</t>
    </r>
    <phoneticPr fontId="2"/>
  </si>
  <si>
    <r>
      <rPr>
        <sz val="10"/>
        <color theme="1"/>
        <rFont val="ＭＳ 明朝"/>
        <family val="1"/>
        <charset val="128"/>
      </rPr>
      <t>日本</t>
    </r>
    <rPh sb="0" eb="2">
      <t>ニホン</t>
    </rPh>
    <phoneticPr fontId="2"/>
  </si>
  <si>
    <r>
      <rPr>
        <sz val="11"/>
        <color theme="1"/>
        <rFont val="ＭＳ 明朝"/>
        <family val="1"/>
        <charset val="128"/>
      </rPr>
      <t>訪問地</t>
    </r>
    <rPh sb="0" eb="3">
      <t>ホウモンチ</t>
    </rPh>
    <phoneticPr fontId="2"/>
  </si>
  <si>
    <r>
      <t>1432</t>
    </r>
    <r>
      <rPr>
        <sz val="11"/>
        <color theme="1"/>
        <rFont val="ＭＳ 明朝"/>
        <family val="1"/>
        <charset val="128"/>
      </rPr>
      <t>　　　　　</t>
    </r>
    <r>
      <rPr>
        <sz val="11"/>
        <color theme="1"/>
        <rFont val="Times New Roman"/>
        <family val="1"/>
      </rPr>
      <t>(2014)</t>
    </r>
    <phoneticPr fontId="2"/>
  </si>
  <si>
    <r>
      <rPr>
        <sz val="11"/>
        <color rgb="FF000000"/>
        <rFont val="ＭＳ 明朝"/>
        <family val="1"/>
        <charset val="128"/>
      </rPr>
      <t>訪問</t>
    </r>
    <r>
      <rPr>
        <sz val="11"/>
        <color rgb="FF000000"/>
        <rFont val="Times New Roman"/>
        <family val="1"/>
      </rPr>
      <t>1</t>
    </r>
    <r>
      <rPr>
        <sz val="11"/>
        <color rgb="FF000000"/>
        <rFont val="ＭＳ 明朝"/>
        <family val="1"/>
        <charset val="128"/>
      </rPr>
      <t>回当たりの消費額（ユーロ）</t>
    </r>
    <rPh sb="0" eb="2">
      <t>ホウモン</t>
    </rPh>
    <rPh sb="3" eb="4">
      <t>カイ</t>
    </rPh>
    <rPh sb="4" eb="5">
      <t>ア</t>
    </rPh>
    <rPh sb="8" eb="11">
      <t>ショウヒガク</t>
    </rPh>
    <phoneticPr fontId="2"/>
  </si>
  <si>
    <r>
      <rPr>
        <sz val="11"/>
        <color rgb="FF000000"/>
        <rFont val="ＭＳ 明朝"/>
        <family val="1"/>
        <charset val="128"/>
      </rPr>
      <t>訪問者数
（千人）</t>
    </r>
    <rPh sb="0" eb="3">
      <t>ホウモンシャ</t>
    </rPh>
    <rPh sb="3" eb="4">
      <t>スウ</t>
    </rPh>
    <phoneticPr fontId="2"/>
  </si>
  <si>
    <r>
      <rPr>
        <sz val="11"/>
        <color rgb="FF000000"/>
        <rFont val="ＭＳ 明朝"/>
        <family val="1"/>
        <charset val="128"/>
      </rPr>
      <t>消費総額
（十億ユーロ）</t>
    </r>
    <rPh sb="0" eb="2">
      <t>ショウヒ</t>
    </rPh>
    <rPh sb="2" eb="4">
      <t>ソウガク</t>
    </rPh>
    <rPh sb="6" eb="7">
      <t>ジュウ</t>
    </rPh>
    <rPh sb="7" eb="8">
      <t>オク</t>
    </rPh>
    <phoneticPr fontId="2"/>
  </si>
  <si>
    <r>
      <rPr>
        <sz val="10"/>
        <color rgb="FF000000"/>
        <rFont val="ＭＳ 明朝"/>
        <family val="1"/>
        <charset val="128"/>
      </rPr>
      <t>アラブ首長国連邦</t>
    </r>
  </si>
  <si>
    <r>
      <rPr>
        <sz val="11"/>
        <color rgb="FF000000"/>
        <rFont val="ＭＳ 明朝"/>
        <family val="1"/>
        <charset val="128"/>
      </rPr>
      <t>インド</t>
    </r>
  </si>
  <si>
    <r>
      <rPr>
        <sz val="11"/>
        <color rgb="FF000000"/>
        <rFont val="ＭＳ 明朝"/>
        <family val="1"/>
        <charset val="128"/>
      </rPr>
      <t>アメリカ</t>
    </r>
  </si>
  <si>
    <t>訪問者の出発国</t>
    <rPh sb="0" eb="3">
      <t>ホウモンシャ</t>
    </rPh>
    <rPh sb="4" eb="6">
      <t>シュッパツ</t>
    </rPh>
    <rPh sb="6" eb="7">
      <t>コク</t>
    </rPh>
    <phoneticPr fontId="2"/>
  </si>
  <si>
    <t>年</t>
    <rPh sb="0" eb="1">
      <t>ネン</t>
    </rPh>
    <phoneticPr fontId="2"/>
  </si>
  <si>
    <r>
      <rPr>
        <sz val="11"/>
        <color theme="1"/>
        <rFont val="ＭＳ 明朝"/>
        <family val="1"/>
        <charset val="128"/>
      </rPr>
      <t>年</t>
    </r>
    <rPh sb="0" eb="1">
      <t>ネン</t>
    </rPh>
    <phoneticPr fontId="2"/>
  </si>
  <si>
    <r>
      <rPr>
        <sz val="11"/>
        <color theme="1"/>
        <rFont val="ＭＳ 明朝"/>
        <family val="1"/>
        <charset val="128"/>
      </rPr>
      <t>消費総額　</t>
    </r>
    <r>
      <rPr>
        <sz val="11"/>
        <color theme="1"/>
        <rFont val="Times New Roman"/>
        <family val="1"/>
      </rPr>
      <t>(</t>
    </r>
    <r>
      <rPr>
        <sz val="11"/>
        <color theme="1"/>
        <rFont val="ＭＳ 明朝"/>
        <family val="1"/>
        <charset val="128"/>
      </rPr>
      <t>十億ドル）</t>
    </r>
    <rPh sb="0" eb="2">
      <t>ショウヒ</t>
    </rPh>
    <rPh sb="2" eb="4">
      <t>ソウガク</t>
    </rPh>
    <rPh sb="6" eb="7">
      <t>ジュウ</t>
    </rPh>
    <rPh sb="7" eb="8">
      <t>オク</t>
    </rPh>
    <phoneticPr fontId="2"/>
  </si>
  <si>
    <r>
      <t>1</t>
    </r>
    <r>
      <rPr>
        <sz val="11"/>
        <color theme="1"/>
        <rFont val="ＭＳ 明朝"/>
        <family val="1"/>
        <charset val="128"/>
      </rPr>
      <t>日当たりの消費額：全旅行者の平均</t>
    </r>
    <rPh sb="1" eb="2">
      <t>ニチ</t>
    </rPh>
    <rPh sb="2" eb="3">
      <t>ア</t>
    </rPh>
    <rPh sb="6" eb="8">
      <t>ショウヒ</t>
    </rPh>
    <rPh sb="8" eb="9">
      <t>ガク</t>
    </rPh>
    <rPh sb="10" eb="11">
      <t>ゼン</t>
    </rPh>
    <rPh sb="11" eb="14">
      <t>リョコウシャ</t>
    </rPh>
    <rPh sb="15" eb="17">
      <t>ヘイキン</t>
    </rPh>
    <phoneticPr fontId="2"/>
  </si>
  <si>
    <r>
      <t>1</t>
    </r>
    <r>
      <rPr>
        <sz val="11"/>
        <color theme="1"/>
        <rFont val="ＭＳ 明朝"/>
        <family val="1"/>
        <charset val="128"/>
      </rPr>
      <t>日当たりの消費額：日本居住者の平均</t>
    </r>
    <rPh sb="1" eb="2">
      <t>ニチ</t>
    </rPh>
    <rPh sb="2" eb="3">
      <t>ア</t>
    </rPh>
    <rPh sb="6" eb="9">
      <t>ショウヒガク</t>
    </rPh>
    <rPh sb="12" eb="15">
      <t>キョジュウシャ</t>
    </rPh>
    <rPh sb="16" eb="18">
      <t>ヘイキン</t>
    </rPh>
    <phoneticPr fontId="2"/>
  </si>
  <si>
    <r>
      <t>1</t>
    </r>
    <r>
      <rPr>
        <sz val="11"/>
        <color theme="1"/>
        <rFont val="ＭＳ 明朝"/>
        <family val="1"/>
        <charset val="128"/>
      </rPr>
      <t>日当たりの消費額：中国本土居住者の平均</t>
    </r>
    <rPh sb="1" eb="2">
      <t>ニチ</t>
    </rPh>
    <rPh sb="2" eb="3">
      <t>ア</t>
    </rPh>
    <rPh sb="6" eb="9">
      <t>ショウヒガク</t>
    </rPh>
    <rPh sb="12" eb="14">
      <t>ホンド</t>
    </rPh>
    <rPh sb="14" eb="17">
      <t>キョジュウシャ</t>
    </rPh>
    <rPh sb="18" eb="20">
      <t>ヘイキン</t>
    </rPh>
    <phoneticPr fontId="2"/>
  </si>
  <si>
    <r>
      <t>2020</t>
    </r>
    <r>
      <rPr>
        <sz val="11"/>
        <color theme="1"/>
        <rFont val="ＭＳ 明朝"/>
        <family val="1"/>
        <charset val="128"/>
      </rPr>
      <t>　　　　（予測）</t>
    </r>
    <rPh sb="9" eb="11">
      <t>ヨソク</t>
    </rPh>
    <phoneticPr fontId="2"/>
  </si>
  <si>
    <r>
      <rPr>
        <sz val="11"/>
        <color theme="1"/>
        <rFont val="ＭＳ 明朝"/>
        <family val="1"/>
        <charset val="128"/>
      </rPr>
      <t>中国本土居住者の
出境トリップ数</t>
    </r>
    <r>
      <rPr>
        <sz val="11"/>
        <color theme="1"/>
        <rFont val="Times New Roman"/>
        <family val="1"/>
      </rPr>
      <t xml:space="preserve"> A</t>
    </r>
    <rPh sb="0" eb="2">
      <t>チュウゴク</t>
    </rPh>
    <rPh sb="2" eb="4">
      <t>ホンド</t>
    </rPh>
    <rPh sb="4" eb="7">
      <t>キョジュウシャ</t>
    </rPh>
    <rPh sb="9" eb="10">
      <t>デ</t>
    </rPh>
    <rPh sb="10" eb="11">
      <t>キョウ</t>
    </rPh>
    <rPh sb="15" eb="16">
      <t>スウ</t>
    </rPh>
    <phoneticPr fontId="2"/>
  </si>
  <si>
    <r>
      <t>A</t>
    </r>
    <r>
      <rPr>
        <sz val="11"/>
        <color theme="1"/>
        <rFont val="ＭＳ 明朝"/>
        <family val="1"/>
        <charset val="128"/>
      </rPr>
      <t>から香港・マカオ行きを除いた数</t>
    </r>
    <r>
      <rPr>
        <sz val="11"/>
        <color theme="1"/>
        <rFont val="Times New Roman"/>
        <family val="1"/>
      </rPr>
      <t xml:space="preserve"> B</t>
    </r>
    <rPh sb="3" eb="5">
      <t>ホンコン</t>
    </rPh>
    <rPh sb="9" eb="10">
      <t>イ</t>
    </rPh>
    <rPh sb="12" eb="13">
      <t>ノゾ</t>
    </rPh>
    <rPh sb="15" eb="16">
      <t>カズ</t>
    </rPh>
    <phoneticPr fontId="2"/>
  </si>
  <si>
    <r>
      <rPr>
        <sz val="11"/>
        <color theme="1"/>
        <rFont val="ＭＳ 明朝"/>
        <family val="1"/>
        <charset val="128"/>
      </rPr>
      <t>世帯数</t>
    </r>
    <r>
      <rPr>
        <sz val="11"/>
        <color theme="1"/>
        <rFont val="Times New Roman"/>
        <family val="1"/>
      </rPr>
      <t xml:space="preserve"> C</t>
    </r>
    <rPh sb="0" eb="2">
      <t>セタイ</t>
    </rPh>
    <rPh sb="2" eb="3">
      <t>スウ</t>
    </rPh>
    <phoneticPr fontId="2"/>
  </si>
  <si>
    <r>
      <t>2014/2020</t>
    </r>
    <r>
      <rPr>
        <sz val="11"/>
        <color theme="1"/>
        <rFont val="ＭＳ 明朝"/>
        <family val="1"/>
        <charset val="128"/>
      </rPr>
      <t>年の年成長率</t>
    </r>
    <rPh sb="9" eb="10">
      <t>ネン</t>
    </rPh>
    <rPh sb="11" eb="12">
      <t>トシ</t>
    </rPh>
    <rPh sb="12" eb="14">
      <t>セイチョウ</t>
    </rPh>
    <rPh sb="14" eb="15">
      <t>リツ</t>
    </rPh>
    <phoneticPr fontId="2"/>
  </si>
  <si>
    <r>
      <rPr>
        <sz val="11"/>
        <color theme="1"/>
        <rFont val="ＭＳ 明朝"/>
        <family val="1"/>
        <charset val="128"/>
      </rPr>
      <t>国</t>
    </r>
    <rPh sb="0" eb="1">
      <t>クニ</t>
    </rPh>
    <phoneticPr fontId="2"/>
  </si>
  <si>
    <r>
      <rPr>
        <sz val="11"/>
        <color theme="1"/>
        <rFont val="ＭＳ 明朝"/>
        <family val="1"/>
        <charset val="128"/>
      </rPr>
      <t>ブラジル</t>
    </r>
    <phoneticPr fontId="2"/>
  </si>
  <si>
    <r>
      <rPr>
        <sz val="11"/>
        <color theme="1"/>
        <rFont val="ＭＳ 明朝"/>
        <family val="1"/>
        <charset val="128"/>
      </rPr>
      <t>コロンビア</t>
    </r>
    <phoneticPr fontId="2"/>
  </si>
  <si>
    <r>
      <rPr>
        <sz val="11"/>
        <color theme="1"/>
        <rFont val="ＭＳ 明朝"/>
        <family val="1"/>
        <charset val="128"/>
      </rPr>
      <t>カナダ</t>
    </r>
    <phoneticPr fontId="2"/>
  </si>
  <si>
    <r>
      <rPr>
        <sz val="11"/>
        <color theme="1"/>
        <rFont val="ＭＳ 明朝"/>
        <family val="1"/>
        <charset val="128"/>
      </rPr>
      <t>メキシコ</t>
    </r>
    <phoneticPr fontId="2"/>
  </si>
  <si>
    <r>
      <rPr>
        <sz val="11"/>
        <color theme="1"/>
        <rFont val="ＭＳ 明朝"/>
        <family val="1"/>
        <charset val="128"/>
      </rPr>
      <t>ドミニカ共和国</t>
    </r>
    <rPh sb="4" eb="7">
      <t>キョウワコク</t>
    </rPh>
    <phoneticPr fontId="2"/>
  </si>
  <si>
    <r>
      <rPr>
        <sz val="11"/>
        <color theme="1"/>
        <rFont val="ＭＳ 明朝"/>
        <family val="1"/>
        <charset val="128"/>
      </rPr>
      <t>ジャマイカ</t>
    </r>
    <phoneticPr fontId="2"/>
  </si>
  <si>
    <r>
      <rPr>
        <sz val="11"/>
        <color theme="1"/>
        <rFont val="ＭＳ 明朝"/>
        <family val="1"/>
        <charset val="128"/>
      </rPr>
      <t>米国発の訪問者数</t>
    </r>
    <r>
      <rPr>
        <sz val="11"/>
        <color theme="1"/>
        <rFont val="Times New Roman"/>
        <family val="1"/>
      </rPr>
      <t xml:space="preserve"> B</t>
    </r>
    <rPh sb="0" eb="1">
      <t>ベイ</t>
    </rPh>
    <rPh sb="1" eb="2">
      <t>クニ</t>
    </rPh>
    <rPh sb="2" eb="3">
      <t>ハツ</t>
    </rPh>
    <rPh sb="4" eb="7">
      <t>ホウモンシャ</t>
    </rPh>
    <rPh sb="7" eb="8">
      <t>スウ</t>
    </rPh>
    <phoneticPr fontId="2"/>
  </si>
  <si>
    <r>
      <rPr>
        <sz val="11"/>
        <color theme="1"/>
        <rFont val="ＭＳ 明朝"/>
        <family val="1"/>
        <charset val="128"/>
      </rPr>
      <t>インバウンド訪問者数</t>
    </r>
    <r>
      <rPr>
        <sz val="11"/>
        <color theme="1"/>
        <rFont val="Times New Roman"/>
        <family val="1"/>
      </rPr>
      <t xml:space="preserve"> A</t>
    </r>
    <rPh sb="6" eb="9">
      <t>ホウモンシャ</t>
    </rPh>
    <rPh sb="9" eb="10">
      <t>スウ</t>
    </rPh>
    <phoneticPr fontId="2"/>
  </si>
  <si>
    <t>B/A</t>
    <phoneticPr fontId="2"/>
  </si>
  <si>
    <r>
      <rPr>
        <sz val="11"/>
        <color theme="1"/>
        <rFont val="ＭＳ 明朝"/>
        <family val="1"/>
        <charset val="128"/>
      </rPr>
      <t>行き先</t>
    </r>
    <rPh sb="0" eb="3">
      <t>ユキサキ</t>
    </rPh>
    <phoneticPr fontId="2"/>
  </si>
  <si>
    <r>
      <rPr>
        <sz val="11"/>
        <color theme="1"/>
        <rFont val="ＭＳ 明朝"/>
        <family val="1"/>
        <charset val="128"/>
      </rPr>
      <t>訪問者総数</t>
    </r>
    <r>
      <rPr>
        <sz val="11"/>
        <color theme="1"/>
        <rFont val="Times New Roman"/>
        <family val="1"/>
      </rPr>
      <t xml:space="preserve"> A</t>
    </r>
    <rPh sb="0" eb="3">
      <t>ホウモンシャ</t>
    </rPh>
    <rPh sb="3" eb="5">
      <t>ソウスウ</t>
    </rPh>
    <phoneticPr fontId="2"/>
  </si>
  <si>
    <r>
      <rPr>
        <sz val="11"/>
        <color theme="1"/>
        <rFont val="ＭＳ 明朝"/>
        <family val="1"/>
        <charset val="128"/>
      </rPr>
      <t>中国本土からの
訪問者数</t>
    </r>
    <r>
      <rPr>
        <sz val="11"/>
        <color theme="1"/>
        <rFont val="Times New Roman"/>
        <family val="1"/>
      </rPr>
      <t xml:space="preserve"> B</t>
    </r>
    <rPh sb="0" eb="2">
      <t>チュウゴク</t>
    </rPh>
    <rPh sb="2" eb="4">
      <t>ホンド</t>
    </rPh>
    <rPh sb="8" eb="11">
      <t>ホウモンシャ</t>
    </rPh>
    <rPh sb="11" eb="12">
      <t>スウ</t>
    </rPh>
    <phoneticPr fontId="2"/>
  </si>
  <si>
    <r>
      <rPr>
        <sz val="11"/>
        <color theme="1"/>
        <rFont val="ＭＳ 明朝"/>
        <family val="1"/>
        <charset val="128"/>
      </rPr>
      <t>人口（</t>
    </r>
    <r>
      <rPr>
        <sz val="11"/>
        <color theme="1"/>
        <rFont val="Times New Roman"/>
        <family val="1"/>
      </rPr>
      <t>2015</t>
    </r>
    <r>
      <rPr>
        <sz val="11"/>
        <color theme="1"/>
        <rFont val="ＭＳ 明朝"/>
        <family val="1"/>
        <charset val="128"/>
      </rPr>
      <t>年時点）</t>
    </r>
    <r>
      <rPr>
        <sz val="11"/>
        <color theme="1"/>
        <rFont val="Times New Roman"/>
        <family val="1"/>
      </rPr>
      <t>C</t>
    </r>
    <rPh sb="0" eb="2">
      <t>ジンコウ</t>
    </rPh>
    <rPh sb="7" eb="8">
      <t>ネン</t>
    </rPh>
    <rPh sb="8" eb="10">
      <t>ジテン</t>
    </rPh>
    <phoneticPr fontId="2"/>
  </si>
  <si>
    <r>
      <rPr>
        <sz val="10"/>
        <color theme="1"/>
        <rFont val="ＭＳ Ｐゴシック"/>
        <family val="3"/>
        <charset val="128"/>
      </rPr>
      <t>出典：</t>
    </r>
    <rPh sb="0" eb="2">
      <t>シュッテン</t>
    </rPh>
    <phoneticPr fontId="2"/>
  </si>
  <si>
    <t>本表の出典を示してください。</t>
    <rPh sb="0" eb="1">
      <t>ホン</t>
    </rPh>
    <rPh sb="1" eb="2">
      <t>ヒョウ</t>
    </rPh>
    <rPh sb="3" eb="5">
      <t>シュッテン</t>
    </rPh>
    <rPh sb="6" eb="7">
      <t>シメ</t>
    </rPh>
    <phoneticPr fontId="2"/>
  </si>
  <si>
    <t>韓国について、2020年の予測値が示されていないのはなぜでしょうか。また、日本について、2020年の予測値が２通りあるのはなぜでしょうか（もしかすると、どちらか一方が韓国の2020年予測値ということでしょうか）。</t>
    <rPh sb="0" eb="2">
      <t>カンコク</t>
    </rPh>
    <rPh sb="11" eb="12">
      <t>ネン</t>
    </rPh>
    <rPh sb="13" eb="15">
      <t>ヨソク</t>
    </rPh>
    <rPh sb="15" eb="16">
      <t>アタイ</t>
    </rPh>
    <rPh sb="17" eb="18">
      <t>シメ</t>
    </rPh>
    <rPh sb="37" eb="39">
      <t>ニホン</t>
    </rPh>
    <rPh sb="48" eb="49">
      <t>ネン</t>
    </rPh>
    <rPh sb="50" eb="53">
      <t>ヨソクチ</t>
    </rPh>
    <rPh sb="55" eb="56">
      <t>トオ</t>
    </rPh>
    <rPh sb="80" eb="82">
      <t>イッポウ</t>
    </rPh>
    <rPh sb="83" eb="85">
      <t>カンコク</t>
    </rPh>
    <rPh sb="90" eb="91">
      <t>ネン</t>
    </rPh>
    <rPh sb="91" eb="94">
      <t>ヨソクチ</t>
    </rPh>
    <phoneticPr fontId="2"/>
  </si>
  <si>
    <t>英国</t>
    <rPh sb="0" eb="2">
      <t>エイコク</t>
    </rPh>
    <phoneticPr fontId="2"/>
  </si>
  <si>
    <r>
      <rPr>
        <sz val="11"/>
        <color theme="1" tint="4.9989318521683403E-2"/>
        <rFont val="ＭＳ 明朝"/>
        <family val="1"/>
        <charset val="128"/>
      </rPr>
      <t>中国</t>
    </r>
    <r>
      <rPr>
        <sz val="11"/>
        <color theme="1" tint="4.9989318521683403E-2"/>
        <rFont val="ＭＳ 明朝"/>
        <family val="1"/>
        <charset val="128"/>
      </rPr>
      <t>本土</t>
    </r>
    <rPh sb="2" eb="4">
      <t>ホンド</t>
    </rPh>
    <phoneticPr fontId="2"/>
  </si>
  <si>
    <r>
      <rPr>
        <sz val="10"/>
        <color theme="1" tint="4.9989318521683403E-2"/>
        <rFont val="ＭＳ 明朝"/>
        <family val="1"/>
        <charset val="128"/>
      </rPr>
      <t>アラブ首長国連邦</t>
    </r>
  </si>
  <si>
    <r>
      <rPr>
        <sz val="10"/>
        <color theme="1" tint="4.9989318521683403E-2"/>
        <rFont val="ＭＳ 明朝"/>
        <family val="1"/>
        <charset val="128"/>
      </rPr>
      <t>オーストラリア</t>
    </r>
  </si>
  <si>
    <t>スペイン</t>
  </si>
  <si>
    <t>フランス</t>
  </si>
  <si>
    <t>ドイツ</t>
  </si>
  <si>
    <t>イタリア</t>
  </si>
  <si>
    <t>ロシア</t>
  </si>
  <si>
    <t>メキシコ</t>
  </si>
  <si>
    <r>
      <rPr>
        <sz val="11"/>
        <rFont val="ＭＳ 明朝"/>
        <family val="1"/>
        <charset val="128"/>
      </rPr>
      <t>マカオ</t>
    </r>
  </si>
  <si>
    <t>オーストラリア</t>
    <phoneticPr fontId="2"/>
  </si>
  <si>
    <t>②ドイツ</t>
    <phoneticPr fontId="2"/>
  </si>
  <si>
    <t>③ロシア</t>
    <phoneticPr fontId="2"/>
  </si>
  <si>
    <t>➀ドイツ</t>
    <phoneticPr fontId="2"/>
  </si>
  <si>
    <t>④ロシア</t>
    <phoneticPr fontId="2"/>
  </si>
  <si>
    <t>オーストラリア</t>
    <phoneticPr fontId="2"/>
  </si>
  <si>
    <t>フランス</t>
    <phoneticPr fontId="2"/>
  </si>
  <si>
    <t>スペイン</t>
    <phoneticPr fontId="2"/>
  </si>
  <si>
    <t>イタリア</t>
    <phoneticPr fontId="2"/>
  </si>
  <si>
    <t>ロシア</t>
    <phoneticPr fontId="2"/>
  </si>
  <si>
    <t>ドイツ</t>
    <phoneticPr fontId="2"/>
  </si>
  <si>
    <t>ソウルと韓国</t>
    <rPh sb="4" eb="6">
      <t>カンコク</t>
    </rPh>
    <phoneticPr fontId="2"/>
  </si>
  <si>
    <t>パリとフランス</t>
    <phoneticPr fontId="2"/>
  </si>
  <si>
    <t>ローマとイタリア</t>
    <phoneticPr fontId="2"/>
  </si>
  <si>
    <t>フランス</t>
    <phoneticPr fontId="2"/>
  </si>
  <si>
    <t>オランダ</t>
  </si>
  <si>
    <t>スイス</t>
  </si>
  <si>
    <t>オーストリア</t>
    <phoneticPr fontId="2"/>
  </si>
  <si>
    <t>スペイン</t>
    <phoneticPr fontId="2"/>
  </si>
  <si>
    <t>アイルランド</t>
    <phoneticPr fontId="2"/>
  </si>
  <si>
    <t>イタリア</t>
    <phoneticPr fontId="2"/>
  </si>
  <si>
    <t>オーストリア</t>
    <phoneticPr fontId="2"/>
  </si>
  <si>
    <t>ポルトガル</t>
    <phoneticPr fontId="2"/>
  </si>
  <si>
    <t>オランダ</t>
    <phoneticPr fontId="2"/>
  </si>
  <si>
    <t>米領ヴァージン諸島</t>
    <rPh sb="0" eb="1">
      <t>ベイ</t>
    </rPh>
    <rPh sb="1" eb="2">
      <t>リョウ</t>
    </rPh>
    <phoneticPr fontId="2"/>
  </si>
  <si>
    <t>英国</t>
    <rPh sb="0" eb="1">
      <t>エイ</t>
    </rPh>
    <rPh sb="1" eb="2">
      <t>クニ</t>
    </rPh>
    <phoneticPr fontId="2"/>
  </si>
  <si>
    <t>オースト
ラリア</t>
    <phoneticPr fontId="2"/>
  </si>
  <si>
    <t>オーストラリア</t>
    <phoneticPr fontId="2"/>
  </si>
  <si>
    <r>
      <t>2015</t>
    </r>
    <r>
      <rPr>
        <sz val="11"/>
        <color rgb="FF000000"/>
        <rFont val="ＭＳ Ｐ明朝"/>
        <family val="1"/>
        <charset val="128"/>
      </rPr>
      <t>年</t>
    </r>
    <rPh sb="4" eb="5">
      <t>ネン</t>
    </rPh>
    <phoneticPr fontId="2"/>
  </si>
  <si>
    <r>
      <t>2014</t>
    </r>
    <r>
      <rPr>
        <sz val="11"/>
        <color rgb="FF000000"/>
        <rFont val="ＭＳ Ｐ明朝"/>
        <family val="1"/>
        <charset val="128"/>
      </rPr>
      <t>年</t>
    </r>
    <rPh sb="4" eb="5">
      <t>ネン</t>
    </rPh>
    <phoneticPr fontId="2"/>
  </si>
  <si>
    <t>宿泊日数</t>
    <rPh sb="0" eb="2">
      <t>シュクハク</t>
    </rPh>
    <rPh sb="2" eb="4">
      <t>ニッスウ</t>
    </rPh>
    <phoneticPr fontId="2"/>
  </si>
  <si>
    <r>
      <rPr>
        <sz val="11"/>
        <rFont val="ＭＳ 明朝"/>
        <family val="1"/>
        <charset val="128"/>
      </rPr>
      <t xml:space="preserve">来訪者数
</t>
    </r>
    <r>
      <rPr>
        <sz val="11"/>
        <rFont val="Times New Roman"/>
        <family val="1"/>
      </rPr>
      <t xml:space="preserve"> A</t>
    </r>
    <rPh sb="0" eb="2">
      <t>ライホウ</t>
    </rPh>
    <rPh sb="2" eb="3">
      <t>シャ</t>
    </rPh>
    <rPh sb="3" eb="4">
      <t>カズ</t>
    </rPh>
    <phoneticPr fontId="2"/>
  </si>
  <si>
    <r>
      <rPr>
        <b/>
        <sz val="11"/>
        <color theme="1"/>
        <rFont val="ＭＳ ゴシック"/>
        <family val="3"/>
        <charset val="128"/>
      </rPr>
      <t>表</t>
    </r>
    <r>
      <rPr>
        <b/>
        <sz val="11"/>
        <color theme="1"/>
        <rFont val="Times New Roman"/>
        <family val="1"/>
      </rPr>
      <t>1</t>
    </r>
    <r>
      <rPr>
        <b/>
        <sz val="11"/>
        <color theme="1"/>
        <rFont val="ＭＳ ゴシック"/>
        <family val="3"/>
        <charset val="128"/>
      </rPr>
      <t>　国際収支表　　　　　　　　　　　　　　　　　　　　　　　　　　</t>
    </r>
    <r>
      <rPr>
        <sz val="11"/>
        <color theme="1"/>
        <rFont val="ＭＳ 明朝"/>
        <family val="1"/>
        <charset val="128"/>
      </rPr>
      <t>（単位：百万ドル）</t>
    </r>
    <rPh sb="0" eb="1">
      <t>ヒョウ</t>
    </rPh>
    <rPh sb="3" eb="5">
      <t>コクサイ</t>
    </rPh>
    <rPh sb="5" eb="8">
      <t>シュウシヒョウ</t>
    </rPh>
    <rPh sb="35" eb="37">
      <t>タンイ</t>
    </rPh>
    <rPh sb="38" eb="40">
      <t>ヒャクマン</t>
    </rPh>
    <phoneticPr fontId="2"/>
  </si>
  <si>
    <r>
      <rPr>
        <b/>
        <sz val="11"/>
        <color rgb="FF000000"/>
        <rFont val="ＭＳ ゴシック"/>
        <family val="3"/>
        <charset val="128"/>
      </rPr>
      <t>表</t>
    </r>
    <r>
      <rPr>
        <b/>
        <sz val="11"/>
        <color rgb="FF000000"/>
        <rFont val="Times New Roman"/>
        <family val="1"/>
      </rPr>
      <t xml:space="preserve">2  </t>
    </r>
    <r>
      <rPr>
        <b/>
        <sz val="11"/>
        <color rgb="FF000000"/>
        <rFont val="ＭＳ ゴシック"/>
        <family val="3"/>
        <charset val="128"/>
      </rPr>
      <t>国際旅行活動の国・地域順位表</t>
    </r>
    <rPh sb="6" eb="8">
      <t>リョコウ</t>
    </rPh>
    <phoneticPr fontId="2"/>
  </si>
  <si>
    <r>
      <rPr>
        <b/>
        <sz val="11"/>
        <color theme="1"/>
        <rFont val="ＭＳ ゴシック"/>
        <family val="3"/>
        <charset val="128"/>
      </rPr>
      <t>表</t>
    </r>
    <r>
      <rPr>
        <b/>
        <sz val="11"/>
        <color theme="1"/>
        <rFont val="Times New Roman"/>
        <family val="1"/>
      </rPr>
      <t>3</t>
    </r>
    <r>
      <rPr>
        <b/>
        <sz val="11"/>
        <color theme="1"/>
        <rFont val="ＭＳ ゴシック"/>
        <family val="3"/>
        <charset val="128"/>
      </rPr>
      <t>　国際旅行収支：支払額超過国・地域</t>
    </r>
    <r>
      <rPr>
        <sz val="11"/>
        <color theme="1"/>
        <rFont val="ＭＳ 明朝"/>
        <family val="1"/>
        <charset val="128"/>
      </rPr>
      <t>　　　　　　（単位：百万ドル）</t>
    </r>
    <rPh sb="0" eb="1">
      <t>ヒョウ</t>
    </rPh>
    <rPh sb="3" eb="5">
      <t>コクサイ</t>
    </rPh>
    <rPh sb="12" eb="13">
      <t>ガク</t>
    </rPh>
    <rPh sb="17" eb="19">
      <t>チイキ</t>
    </rPh>
    <rPh sb="26" eb="28">
      <t>タンイ</t>
    </rPh>
    <rPh sb="29" eb="31">
      <t>ヒャクマン</t>
    </rPh>
    <phoneticPr fontId="2"/>
  </si>
  <si>
    <r>
      <rPr>
        <b/>
        <sz val="11"/>
        <color theme="1"/>
        <rFont val="ＭＳ ゴシック"/>
        <family val="3"/>
        <charset val="128"/>
      </rPr>
      <t>表</t>
    </r>
    <r>
      <rPr>
        <b/>
        <sz val="11"/>
        <color theme="1"/>
        <rFont val="Times New Roman"/>
        <family val="1"/>
      </rPr>
      <t>5</t>
    </r>
    <r>
      <rPr>
        <b/>
        <sz val="11"/>
        <color theme="1"/>
        <rFont val="ＭＳ ゴシック"/>
        <family val="3"/>
        <charset val="128"/>
      </rPr>
      <t>　旅行収支と運送収支の割合</t>
    </r>
    <r>
      <rPr>
        <sz val="11"/>
        <color theme="1"/>
        <rFont val="ＭＳ 明朝"/>
        <family val="1"/>
        <charset val="128"/>
      </rPr>
      <t>　　　　　　　　　　　　（単位：日本は億、その他は百万）</t>
    </r>
    <rPh sb="0" eb="1">
      <t>ヒョウ</t>
    </rPh>
    <rPh sb="3" eb="5">
      <t>リョコウ</t>
    </rPh>
    <rPh sb="5" eb="7">
      <t>シュウシ</t>
    </rPh>
    <rPh sb="8" eb="10">
      <t>ウンソウ</t>
    </rPh>
    <rPh sb="10" eb="12">
      <t>シュウシ</t>
    </rPh>
    <rPh sb="13" eb="15">
      <t>ワリアイ</t>
    </rPh>
    <rPh sb="28" eb="30">
      <t>タンイ</t>
    </rPh>
    <rPh sb="31" eb="33">
      <t>ニホン</t>
    </rPh>
    <rPh sb="34" eb="35">
      <t>オク</t>
    </rPh>
    <rPh sb="38" eb="39">
      <t>タ</t>
    </rPh>
    <rPh sb="40" eb="42">
      <t>ヒャクマン</t>
    </rPh>
    <phoneticPr fontId="2"/>
  </si>
  <si>
    <r>
      <rPr>
        <b/>
        <sz val="11"/>
        <color theme="1"/>
        <rFont val="ＭＳ ゴシック"/>
        <family val="3"/>
        <charset val="128"/>
      </rPr>
      <t>表</t>
    </r>
    <r>
      <rPr>
        <b/>
        <sz val="11"/>
        <color theme="1"/>
        <rFont val="Times New Roman"/>
        <family val="1"/>
      </rPr>
      <t xml:space="preserve">6  </t>
    </r>
    <r>
      <rPr>
        <b/>
        <sz val="11"/>
        <color theme="1"/>
        <rFont val="ＭＳ ゴシック"/>
        <family val="3"/>
        <charset val="128"/>
      </rPr>
      <t>国際旅客数等ブロック別比較表</t>
    </r>
    <rPh sb="0" eb="1">
      <t>ヒョウ</t>
    </rPh>
    <rPh sb="4" eb="6">
      <t>コクサイ</t>
    </rPh>
    <rPh sb="6" eb="8">
      <t>リョカク</t>
    </rPh>
    <rPh sb="8" eb="9">
      <t>スウ</t>
    </rPh>
    <rPh sb="9" eb="10">
      <t>トウ</t>
    </rPh>
    <rPh sb="14" eb="15">
      <t>ベツ</t>
    </rPh>
    <rPh sb="15" eb="17">
      <t>ヒカク</t>
    </rPh>
    <rPh sb="17" eb="18">
      <t>ヒョウ</t>
    </rPh>
    <phoneticPr fontId="2"/>
  </si>
  <si>
    <r>
      <rPr>
        <b/>
        <sz val="11"/>
        <rFont val="ＭＳ Ｐゴシック"/>
        <family val="3"/>
        <charset val="128"/>
      </rPr>
      <t>表</t>
    </r>
    <r>
      <rPr>
        <b/>
        <sz val="11"/>
        <rFont val="Times New Roman"/>
        <family val="1"/>
      </rPr>
      <t>7</t>
    </r>
    <r>
      <rPr>
        <b/>
        <sz val="11"/>
        <rFont val="ＭＳ Ｐゴシック"/>
        <family val="3"/>
        <charset val="128"/>
      </rPr>
      <t>　</t>
    </r>
    <r>
      <rPr>
        <b/>
        <sz val="11"/>
        <rFont val="Times New Roman"/>
        <family val="1"/>
      </rPr>
      <t>2016</t>
    </r>
    <r>
      <rPr>
        <b/>
        <sz val="11"/>
        <rFont val="ＭＳ Ｐゴシック"/>
        <family val="3"/>
        <charset val="128"/>
      </rPr>
      <t>年における台湾への来訪者数（居住地別）　</t>
    </r>
    <r>
      <rPr>
        <sz val="11"/>
        <rFont val="ＭＳ 明朝"/>
        <family val="1"/>
        <charset val="128"/>
      </rPr>
      <t>（単位：人）</t>
    </r>
    <rPh sb="0" eb="1">
      <t>ヒョウ</t>
    </rPh>
    <rPh sb="7" eb="8">
      <t>ネン</t>
    </rPh>
    <rPh sb="12" eb="14">
      <t>タイワン</t>
    </rPh>
    <rPh sb="16" eb="19">
      <t>ライホウシャ</t>
    </rPh>
    <rPh sb="19" eb="20">
      <t>スウ</t>
    </rPh>
    <rPh sb="21" eb="24">
      <t>キョジュウチ</t>
    </rPh>
    <rPh sb="24" eb="25">
      <t>ベツ</t>
    </rPh>
    <rPh sb="28" eb="30">
      <t>タンイ</t>
    </rPh>
    <rPh sb="31" eb="32">
      <t>ニン</t>
    </rPh>
    <phoneticPr fontId="2"/>
  </si>
  <si>
    <r>
      <rPr>
        <b/>
        <sz val="11"/>
        <rFont val="ＭＳ ゴシック"/>
        <family val="3"/>
        <charset val="128"/>
      </rPr>
      <t>表</t>
    </r>
    <r>
      <rPr>
        <b/>
        <sz val="11"/>
        <rFont val="Times New Roman"/>
        <family val="1"/>
      </rPr>
      <t>8</t>
    </r>
    <r>
      <rPr>
        <b/>
        <sz val="11"/>
        <rFont val="ＭＳ ゴシック"/>
        <family val="3"/>
        <charset val="128"/>
      </rPr>
      <t>　</t>
    </r>
    <r>
      <rPr>
        <b/>
        <sz val="11"/>
        <rFont val="Times New Roman"/>
        <family val="1"/>
      </rPr>
      <t>2015</t>
    </r>
    <r>
      <rPr>
        <b/>
        <sz val="11"/>
        <rFont val="ＭＳ ゴシック"/>
        <family val="3"/>
        <charset val="128"/>
      </rPr>
      <t>年</t>
    </r>
    <r>
      <rPr>
        <b/>
        <sz val="11"/>
        <rFont val="Times New Roman"/>
        <family val="1"/>
      </rPr>
      <t>1</t>
    </r>
    <r>
      <rPr>
        <b/>
        <sz val="11"/>
        <rFont val="ＭＳ ゴシック"/>
        <family val="3"/>
        <charset val="128"/>
      </rPr>
      <t>～</t>
    </r>
    <r>
      <rPr>
        <b/>
        <sz val="11"/>
        <rFont val="Times New Roman"/>
        <family val="1"/>
      </rPr>
      <t>12</t>
    </r>
    <r>
      <rPr>
        <b/>
        <sz val="11"/>
        <rFont val="ＭＳ ゴシック"/>
        <family val="3"/>
        <charset val="128"/>
      </rPr>
      <t>月における中国への外国人観光客の到着人数
　　　　　　　　　　　　　　　　　　　　　　　　</t>
    </r>
    <r>
      <rPr>
        <sz val="11"/>
        <rFont val="ＭＳ 明朝"/>
        <family val="1"/>
        <charset val="128"/>
      </rPr>
      <t>　(単位：万人）</t>
    </r>
    <rPh sb="0" eb="1">
      <t>ヒョウ</t>
    </rPh>
    <rPh sb="17" eb="19">
      <t>チュウゴク</t>
    </rPh>
    <rPh sb="21" eb="23">
      <t>ガイコク</t>
    </rPh>
    <rPh sb="23" eb="24">
      <t>ジン</t>
    </rPh>
    <rPh sb="24" eb="27">
      <t>カンコウキャク</t>
    </rPh>
    <rPh sb="28" eb="30">
      <t>トウチャク</t>
    </rPh>
    <rPh sb="30" eb="32">
      <t>ニンズウ</t>
    </rPh>
    <rPh sb="59" eb="61">
      <t>タンイ</t>
    </rPh>
    <rPh sb="62" eb="64">
      <t>マンニン</t>
    </rPh>
    <phoneticPr fontId="2"/>
  </si>
  <si>
    <r>
      <rPr>
        <b/>
        <sz val="11"/>
        <color theme="1"/>
        <rFont val="ＭＳ ゴシック"/>
        <family val="3"/>
        <charset val="128"/>
      </rPr>
      <t>表</t>
    </r>
    <r>
      <rPr>
        <b/>
        <sz val="11"/>
        <color theme="1"/>
        <rFont val="Times New Roman"/>
        <family val="1"/>
      </rPr>
      <t>9</t>
    </r>
    <r>
      <rPr>
        <b/>
        <sz val="11"/>
        <color theme="1"/>
        <rFont val="ＭＳ ゴシック"/>
        <family val="3"/>
        <charset val="128"/>
      </rPr>
      <t>　交通機関別カナダ・米国間の人流量</t>
    </r>
    <rPh sb="0" eb="1">
      <t>ヒョウ</t>
    </rPh>
    <rPh sb="3" eb="5">
      <t>コウツウ</t>
    </rPh>
    <rPh sb="5" eb="7">
      <t>キカン</t>
    </rPh>
    <rPh sb="7" eb="8">
      <t>ベツ</t>
    </rPh>
    <rPh sb="12" eb="14">
      <t>ベイコク</t>
    </rPh>
    <rPh sb="14" eb="15">
      <t>カン</t>
    </rPh>
    <rPh sb="16" eb="17">
      <t>ジン</t>
    </rPh>
    <rPh sb="17" eb="18">
      <t>リュウ</t>
    </rPh>
    <rPh sb="18" eb="19">
      <t>リョウ</t>
    </rPh>
    <phoneticPr fontId="2"/>
  </si>
  <si>
    <r>
      <rPr>
        <b/>
        <sz val="11"/>
        <rFont val="ＭＳ ゴシック"/>
        <family val="3"/>
        <charset val="128"/>
      </rPr>
      <t>表</t>
    </r>
    <r>
      <rPr>
        <b/>
        <sz val="11"/>
        <rFont val="Times New Roman"/>
        <family val="1"/>
      </rPr>
      <t xml:space="preserve">10 </t>
    </r>
    <r>
      <rPr>
        <b/>
        <sz val="11"/>
        <rFont val="ＭＳ ゴシック"/>
        <family val="3"/>
        <charset val="128"/>
      </rPr>
      <t>　メキシコから米国に入国した米国非居住者数（</t>
    </r>
    <r>
      <rPr>
        <b/>
        <sz val="11"/>
        <rFont val="Times New Roman"/>
        <family val="1"/>
      </rPr>
      <t>2004</t>
    </r>
    <r>
      <rPr>
        <b/>
        <sz val="11"/>
        <rFont val="ＭＳ ゴシック"/>
        <family val="3"/>
        <charset val="128"/>
      </rPr>
      <t>年～</t>
    </r>
    <r>
      <rPr>
        <b/>
        <sz val="11"/>
        <rFont val="Times New Roman"/>
        <family val="1"/>
      </rPr>
      <t>2011</t>
    </r>
    <r>
      <rPr>
        <b/>
        <sz val="11"/>
        <rFont val="ＭＳ ゴシック"/>
        <family val="3"/>
        <charset val="128"/>
      </rPr>
      <t>年）　　　　　　　</t>
    </r>
    <r>
      <rPr>
        <sz val="11"/>
        <rFont val="ＭＳ 明朝"/>
        <family val="1"/>
        <charset val="128"/>
      </rPr>
      <t>（単位：人）</t>
    </r>
    <rPh sb="0" eb="1">
      <t>ヒョウ</t>
    </rPh>
    <rPh sb="11" eb="13">
      <t>ベイコク</t>
    </rPh>
    <rPh sb="14" eb="16">
      <t>ニュウコク</t>
    </rPh>
    <rPh sb="18" eb="20">
      <t>ベイコク</t>
    </rPh>
    <rPh sb="20" eb="24">
      <t>ヒキョジュウシャ</t>
    </rPh>
    <rPh sb="24" eb="25">
      <t>スウ</t>
    </rPh>
    <rPh sb="30" eb="31">
      <t>ネン</t>
    </rPh>
    <rPh sb="36" eb="37">
      <t>ネン</t>
    </rPh>
    <rPh sb="46" eb="48">
      <t>タンイ</t>
    </rPh>
    <rPh sb="49" eb="50">
      <t>ニン</t>
    </rPh>
    <phoneticPr fontId="20"/>
  </si>
  <si>
    <r>
      <rPr>
        <b/>
        <sz val="11"/>
        <color theme="1"/>
        <rFont val="ＭＳ ゴシック"/>
        <family val="3"/>
        <charset val="128"/>
      </rPr>
      <t>表</t>
    </r>
    <r>
      <rPr>
        <b/>
        <sz val="11"/>
        <color theme="1"/>
        <rFont val="Times New Roman"/>
        <family val="1"/>
      </rPr>
      <t>11</t>
    </r>
    <r>
      <rPr>
        <b/>
        <sz val="11"/>
        <color theme="1"/>
        <rFont val="ＭＳ ゴシック"/>
        <family val="3"/>
        <charset val="128"/>
      </rPr>
      <t>　米国・カナダ間の越境トリップ数および日帰り旅行の占める割合</t>
    </r>
    <r>
      <rPr>
        <sz val="11"/>
        <color theme="1"/>
        <rFont val="ＭＳ 明朝"/>
        <family val="1"/>
        <charset val="128"/>
      </rPr>
      <t xml:space="preserve">
　　　　　　　　　　　　　　　　　　　　　　　　　　　　　　　　　　　(単位：千ラウンドトリップ)　　　</t>
    </r>
    <rPh sb="0" eb="1">
      <t>ヒョウ</t>
    </rPh>
    <rPh sb="4" eb="6">
      <t>ベイコク</t>
    </rPh>
    <rPh sb="10" eb="11">
      <t>カン</t>
    </rPh>
    <rPh sb="12" eb="14">
      <t>エッキョウ</t>
    </rPh>
    <rPh sb="18" eb="19">
      <t>スウ</t>
    </rPh>
    <rPh sb="22" eb="24">
      <t>ヒガエ</t>
    </rPh>
    <rPh sb="25" eb="27">
      <t>リョコウ</t>
    </rPh>
    <rPh sb="28" eb="29">
      <t>シ</t>
    </rPh>
    <rPh sb="31" eb="33">
      <t>ワリアイ</t>
    </rPh>
    <rPh sb="70" eb="72">
      <t>タンイ</t>
    </rPh>
    <rPh sb="73" eb="74">
      <t>セン</t>
    </rPh>
    <phoneticPr fontId="2"/>
  </si>
  <si>
    <r>
      <rPr>
        <b/>
        <sz val="11"/>
        <color theme="1"/>
        <rFont val="ＭＳ ゴシック"/>
        <family val="3"/>
        <charset val="128"/>
      </rPr>
      <t>表</t>
    </r>
    <r>
      <rPr>
        <b/>
        <sz val="11"/>
        <color theme="1"/>
        <rFont val="Times New Roman"/>
        <family val="1"/>
      </rPr>
      <t>12</t>
    </r>
    <r>
      <rPr>
        <b/>
        <sz val="11"/>
        <color theme="1"/>
        <rFont val="ＭＳ ゴシック"/>
        <family val="3"/>
        <charset val="128"/>
      </rPr>
      <t>　米国・メキシコの越境トリップ数および日帰り旅行の占める割合</t>
    </r>
    <r>
      <rPr>
        <sz val="11"/>
        <color theme="1"/>
        <rFont val="ＭＳ 明朝"/>
        <family val="1"/>
        <charset val="128"/>
      </rPr>
      <t xml:space="preserve">
　　　　　　　　　　　　　　　　　　　　</t>
    </r>
    <r>
      <rPr>
        <sz val="11"/>
        <color theme="1"/>
        <rFont val="Times New Roman"/>
        <family val="1"/>
      </rPr>
      <t xml:space="preserve">                       </t>
    </r>
    <r>
      <rPr>
        <sz val="11"/>
        <color theme="1"/>
        <rFont val="ＭＳ 明朝"/>
        <family val="1"/>
        <charset val="128"/>
      </rPr>
      <t>　　　(単位：千ラウンドトリップ)　　　</t>
    </r>
    <rPh sb="0" eb="1">
      <t>ヒョウ</t>
    </rPh>
    <rPh sb="4" eb="6">
      <t>ベイコク</t>
    </rPh>
    <rPh sb="12" eb="14">
      <t>エッキョウ</t>
    </rPh>
    <rPh sb="18" eb="19">
      <t>スウ</t>
    </rPh>
    <rPh sb="22" eb="24">
      <t>ヒガエ</t>
    </rPh>
    <rPh sb="25" eb="27">
      <t>リョコウ</t>
    </rPh>
    <rPh sb="28" eb="29">
      <t>シ</t>
    </rPh>
    <rPh sb="31" eb="33">
      <t>ワリアイ</t>
    </rPh>
    <rPh sb="81" eb="83">
      <t>タンイ</t>
    </rPh>
    <rPh sb="84" eb="85">
      <t>セン</t>
    </rPh>
    <phoneticPr fontId="2"/>
  </si>
  <si>
    <r>
      <rPr>
        <b/>
        <sz val="11"/>
        <color theme="1"/>
        <rFont val="ＭＳ ゴシック"/>
        <family val="3"/>
        <charset val="128"/>
      </rPr>
      <t>表</t>
    </r>
    <r>
      <rPr>
        <b/>
        <sz val="11"/>
        <color theme="1"/>
        <rFont val="Times New Roman"/>
        <family val="1"/>
      </rPr>
      <t>13</t>
    </r>
    <r>
      <rPr>
        <b/>
        <sz val="11"/>
        <color theme="1"/>
        <rFont val="ＭＳ ゴシック"/>
        <family val="3"/>
        <charset val="128"/>
      </rPr>
      <t>　</t>
    </r>
    <r>
      <rPr>
        <b/>
        <sz val="11"/>
        <color theme="1"/>
        <rFont val="Times New Roman"/>
        <family val="1"/>
      </rPr>
      <t>2014</t>
    </r>
    <r>
      <rPr>
        <b/>
        <sz val="11"/>
        <color theme="1"/>
        <rFont val="ＭＳ ゴシック"/>
        <family val="3"/>
        <charset val="128"/>
      </rPr>
      <t>年における北米三か国間の人流　　　　　　</t>
    </r>
    <r>
      <rPr>
        <sz val="11"/>
        <color theme="1"/>
        <rFont val="ＭＳ 明朝"/>
        <family val="1"/>
        <charset val="128"/>
      </rPr>
      <t>（単位：万人）</t>
    </r>
    <rPh sb="0" eb="1">
      <t>ヒョウ</t>
    </rPh>
    <rPh sb="8" eb="9">
      <t>ネン</t>
    </rPh>
    <rPh sb="13" eb="15">
      <t>ホクベイ</t>
    </rPh>
    <rPh sb="15" eb="16">
      <t>サン</t>
    </rPh>
    <rPh sb="17" eb="18">
      <t>コク</t>
    </rPh>
    <rPh sb="18" eb="19">
      <t>アイダ</t>
    </rPh>
    <rPh sb="20" eb="21">
      <t>ジン</t>
    </rPh>
    <rPh sb="21" eb="22">
      <t>リュウ</t>
    </rPh>
    <rPh sb="29" eb="31">
      <t>タンイ</t>
    </rPh>
    <rPh sb="32" eb="34">
      <t>マンニン</t>
    </rPh>
    <phoneticPr fontId="2"/>
  </si>
  <si>
    <r>
      <rPr>
        <b/>
        <sz val="11"/>
        <color theme="1"/>
        <rFont val="ＭＳ ゴシック"/>
        <family val="3"/>
        <charset val="128"/>
      </rPr>
      <t>表</t>
    </r>
    <r>
      <rPr>
        <b/>
        <sz val="11"/>
        <color theme="1"/>
        <rFont val="Times New Roman"/>
        <family val="1"/>
      </rPr>
      <t>14</t>
    </r>
    <r>
      <rPr>
        <b/>
        <sz val="11"/>
        <color theme="1"/>
        <rFont val="ＭＳ ゴシック"/>
        <family val="3"/>
        <charset val="128"/>
      </rPr>
      <t>　カナダの国内旅行状況</t>
    </r>
    <rPh sb="0" eb="1">
      <t>ヒョウ</t>
    </rPh>
    <rPh sb="8" eb="10">
      <t>コクナイ</t>
    </rPh>
    <rPh sb="10" eb="12">
      <t>リョコウ</t>
    </rPh>
    <rPh sb="12" eb="14">
      <t>ジョウキョウ</t>
    </rPh>
    <phoneticPr fontId="2"/>
  </si>
  <si>
    <r>
      <rPr>
        <b/>
        <sz val="11"/>
        <color theme="1"/>
        <rFont val="ＭＳ ゴシック"/>
        <family val="3"/>
        <charset val="128"/>
      </rPr>
      <t>表</t>
    </r>
    <r>
      <rPr>
        <b/>
        <sz val="11"/>
        <color theme="1"/>
        <rFont val="Times New Roman"/>
        <family val="1"/>
      </rPr>
      <t>15</t>
    </r>
    <r>
      <rPr>
        <b/>
        <sz val="11"/>
        <color theme="1"/>
        <rFont val="ＭＳ ゴシック"/>
        <family val="3"/>
        <charset val="128"/>
      </rPr>
      <t>　メキシコペソの対米ドル年間平均レートの変遷と米国人訪問客数　</t>
    </r>
    <r>
      <rPr>
        <sz val="11"/>
        <color theme="1"/>
        <rFont val="ＭＳ 明朝"/>
        <family val="1"/>
        <charset val="128"/>
      </rPr>
      <t>　　　　（単位：ドル）</t>
    </r>
    <rPh sb="0" eb="1">
      <t>ヒョウ</t>
    </rPh>
    <rPh sb="11" eb="12">
      <t>タイ</t>
    </rPh>
    <rPh sb="12" eb="13">
      <t>ベイ</t>
    </rPh>
    <rPh sb="15" eb="17">
      <t>ネンカン</t>
    </rPh>
    <rPh sb="17" eb="19">
      <t>ヘイキン</t>
    </rPh>
    <rPh sb="23" eb="25">
      <t>ヘンセン</t>
    </rPh>
    <rPh sb="26" eb="28">
      <t>ベイコク</t>
    </rPh>
    <rPh sb="28" eb="29">
      <t>ジン</t>
    </rPh>
    <rPh sb="29" eb="31">
      <t>ホウモン</t>
    </rPh>
    <rPh sb="31" eb="33">
      <t>キャクスウ</t>
    </rPh>
    <rPh sb="39" eb="41">
      <t>タンイ</t>
    </rPh>
    <phoneticPr fontId="2"/>
  </si>
  <si>
    <t>N/A</t>
    <phoneticPr fontId="2"/>
  </si>
  <si>
    <t>韓国</t>
    <phoneticPr fontId="2"/>
  </si>
  <si>
    <r>
      <rPr>
        <sz val="11"/>
        <rFont val="ＭＳ 明朝"/>
        <family val="1"/>
        <charset val="128"/>
      </rPr>
      <t>中国本土</t>
    </r>
    <phoneticPr fontId="2"/>
  </si>
  <si>
    <t>香港</t>
    <phoneticPr fontId="2"/>
  </si>
  <si>
    <t>マカオ</t>
    <phoneticPr fontId="2"/>
  </si>
  <si>
    <t>台湾</t>
    <phoneticPr fontId="2"/>
  </si>
  <si>
    <t>中国本土</t>
    <phoneticPr fontId="2"/>
  </si>
  <si>
    <r>
      <rPr>
        <b/>
        <sz val="11"/>
        <color theme="1"/>
        <rFont val="ＭＳ ゴシック"/>
        <family val="3"/>
        <charset val="128"/>
      </rPr>
      <t>表</t>
    </r>
    <r>
      <rPr>
        <b/>
        <sz val="11"/>
        <color theme="1"/>
        <rFont val="Times New Roman"/>
        <family val="1"/>
      </rPr>
      <t>17</t>
    </r>
    <r>
      <rPr>
        <b/>
        <sz val="11"/>
        <color theme="1"/>
        <rFont val="ＭＳ ゴシック"/>
        <family val="3"/>
        <charset val="128"/>
      </rPr>
      <t>　</t>
    </r>
    <r>
      <rPr>
        <b/>
        <sz val="11"/>
        <color theme="1"/>
        <rFont val="Times New Roman"/>
        <family val="1"/>
      </rPr>
      <t>2014</t>
    </r>
    <r>
      <rPr>
        <b/>
        <sz val="11"/>
        <color theme="1"/>
        <rFont val="ＭＳ ゴシック"/>
        <family val="3"/>
        <charset val="128"/>
      </rPr>
      <t>年・</t>
    </r>
    <r>
      <rPr>
        <b/>
        <sz val="11"/>
        <color theme="1"/>
        <rFont val="Times New Roman"/>
        <family val="1"/>
      </rPr>
      <t>2015</t>
    </r>
    <r>
      <rPr>
        <b/>
        <sz val="11"/>
        <color theme="1"/>
        <rFont val="ＭＳ ゴシック"/>
        <family val="3"/>
        <charset val="128"/>
      </rPr>
      <t>年における香港到着旅客の状況　　</t>
    </r>
    <rPh sb="0" eb="1">
      <t>ヒョウ</t>
    </rPh>
    <rPh sb="8" eb="9">
      <t>ネン</t>
    </rPh>
    <rPh sb="14" eb="15">
      <t>ネン</t>
    </rPh>
    <rPh sb="19" eb="21">
      <t>ホンコン</t>
    </rPh>
    <rPh sb="21" eb="23">
      <t>トウチャク</t>
    </rPh>
    <rPh sb="23" eb="25">
      <t>リョカク</t>
    </rPh>
    <rPh sb="26" eb="28">
      <t>ジョウキョウ</t>
    </rPh>
    <phoneticPr fontId="2"/>
  </si>
  <si>
    <r>
      <rPr>
        <b/>
        <sz val="11"/>
        <color rgb="FF000000"/>
        <rFont val="ＭＳ ゴシック"/>
        <family val="3"/>
        <charset val="128"/>
      </rPr>
      <t>表</t>
    </r>
    <r>
      <rPr>
        <b/>
        <sz val="11"/>
        <color rgb="FF000000"/>
        <rFont val="Times New Roman"/>
        <family val="1"/>
      </rPr>
      <t>21</t>
    </r>
    <r>
      <rPr>
        <b/>
        <sz val="11"/>
        <color rgb="FF000000"/>
        <rFont val="ＭＳ ゴシック"/>
        <family val="3"/>
        <charset val="128"/>
      </rPr>
      <t>　欧州における民宿利用率（</t>
    </r>
    <r>
      <rPr>
        <b/>
        <sz val="11"/>
        <color rgb="FF000000"/>
        <rFont val="Times New Roman"/>
        <family val="1"/>
      </rPr>
      <t>2014</t>
    </r>
    <r>
      <rPr>
        <b/>
        <sz val="11"/>
        <color rgb="FF000000"/>
        <rFont val="ＭＳ ゴシック"/>
        <family val="3"/>
        <charset val="128"/>
      </rPr>
      <t>年）</t>
    </r>
    <rPh sb="0" eb="1">
      <t>ヒョウ</t>
    </rPh>
    <rPh sb="4" eb="6">
      <t>オウシュウ</t>
    </rPh>
    <rPh sb="10" eb="12">
      <t>ミンシュク</t>
    </rPh>
    <rPh sb="12" eb="15">
      <t>リヨウリツ</t>
    </rPh>
    <rPh sb="20" eb="21">
      <t>ネン</t>
    </rPh>
    <phoneticPr fontId="2"/>
  </si>
  <si>
    <r>
      <rPr>
        <b/>
        <sz val="11"/>
        <color theme="1"/>
        <rFont val="ＭＳ ゴシック"/>
        <family val="3"/>
        <charset val="128"/>
      </rPr>
      <t>表</t>
    </r>
    <r>
      <rPr>
        <b/>
        <sz val="11"/>
        <color theme="1"/>
        <rFont val="Times New Roman"/>
        <family val="1"/>
      </rPr>
      <t>22</t>
    </r>
    <r>
      <rPr>
        <b/>
        <sz val="11"/>
        <color theme="1"/>
        <rFont val="ＭＳ ゴシック"/>
        <family val="3"/>
        <charset val="128"/>
      </rPr>
      <t>　</t>
    </r>
    <r>
      <rPr>
        <b/>
        <sz val="11"/>
        <color theme="1"/>
        <rFont val="Times New Roman"/>
        <family val="1"/>
      </rPr>
      <t>2014</t>
    </r>
    <r>
      <rPr>
        <b/>
        <sz val="11"/>
        <color theme="1"/>
        <rFont val="ＭＳ ゴシック"/>
        <family val="3"/>
        <charset val="128"/>
      </rPr>
      <t>年におけるロシアの出入国者数の上位地域　　　</t>
    </r>
    <r>
      <rPr>
        <sz val="11"/>
        <color theme="1"/>
        <rFont val="ＭＳ 明朝"/>
        <family val="1"/>
        <charset val="128"/>
      </rPr>
      <t>　　　　　　　　　　　　（単位：千人）</t>
    </r>
    <rPh sb="0" eb="1">
      <t>ヒョウ</t>
    </rPh>
    <rPh sb="8" eb="9">
      <t>ネン</t>
    </rPh>
    <rPh sb="17" eb="19">
      <t>シュツニュウ</t>
    </rPh>
    <rPh sb="19" eb="20">
      <t>コク</t>
    </rPh>
    <rPh sb="20" eb="21">
      <t>シャ</t>
    </rPh>
    <rPh sb="21" eb="22">
      <t>スウ</t>
    </rPh>
    <rPh sb="23" eb="25">
      <t>ジョウイ</t>
    </rPh>
    <rPh sb="25" eb="27">
      <t>チイキ</t>
    </rPh>
    <rPh sb="43" eb="45">
      <t>タンイ</t>
    </rPh>
    <rPh sb="46" eb="47">
      <t>セン</t>
    </rPh>
    <rPh sb="47" eb="48">
      <t>ニン</t>
    </rPh>
    <phoneticPr fontId="2"/>
  </si>
  <si>
    <r>
      <rPr>
        <b/>
        <sz val="11"/>
        <color theme="1"/>
        <rFont val="ＭＳ ゴシック"/>
        <family val="3"/>
        <charset val="128"/>
      </rPr>
      <t>表</t>
    </r>
    <r>
      <rPr>
        <b/>
        <sz val="11"/>
        <color theme="1"/>
        <rFont val="Times New Roman"/>
        <family val="1"/>
      </rPr>
      <t>23</t>
    </r>
    <r>
      <rPr>
        <b/>
        <sz val="11"/>
        <color theme="1"/>
        <rFont val="ＭＳ ゴシック"/>
        <family val="3"/>
        <charset val="128"/>
      </rPr>
      <t>　台湾居住者の国（境）外旅行の特徴</t>
    </r>
    <rPh sb="0" eb="1">
      <t>ヒョウ</t>
    </rPh>
    <rPh sb="4" eb="6">
      <t>タイワン</t>
    </rPh>
    <rPh sb="6" eb="9">
      <t>キョジュウシャ</t>
    </rPh>
    <rPh sb="10" eb="11">
      <t>コク</t>
    </rPh>
    <rPh sb="12" eb="13">
      <t>キョウ</t>
    </rPh>
    <rPh sb="14" eb="15">
      <t>ソト</t>
    </rPh>
    <rPh sb="15" eb="17">
      <t>リョコウ</t>
    </rPh>
    <rPh sb="18" eb="20">
      <t>トクチョウ</t>
    </rPh>
    <phoneticPr fontId="2"/>
  </si>
  <si>
    <r>
      <rPr>
        <b/>
        <sz val="11"/>
        <color theme="1"/>
        <rFont val="ＭＳ ゴシック"/>
        <family val="3"/>
        <charset val="128"/>
      </rPr>
      <t>表</t>
    </r>
    <r>
      <rPr>
        <b/>
        <sz val="11"/>
        <color theme="1"/>
        <rFont val="Times New Roman"/>
        <family val="1"/>
      </rPr>
      <t>24</t>
    </r>
    <r>
      <rPr>
        <b/>
        <sz val="11"/>
        <color theme="1"/>
        <rFont val="ＭＳ ゴシック"/>
        <family val="3"/>
        <charset val="128"/>
      </rPr>
      <t>　　ロシア入国の目的</t>
    </r>
    <rPh sb="0" eb="1">
      <t>ヒョウ</t>
    </rPh>
    <rPh sb="8" eb="10">
      <t>ニュウコク</t>
    </rPh>
    <rPh sb="11" eb="13">
      <t>モクテキ</t>
    </rPh>
    <phoneticPr fontId="2"/>
  </si>
  <si>
    <r>
      <rPr>
        <b/>
        <sz val="11"/>
        <color theme="1"/>
        <rFont val="ＭＳ ゴシック"/>
        <family val="3"/>
        <charset val="128"/>
      </rPr>
      <t>表</t>
    </r>
    <r>
      <rPr>
        <b/>
        <sz val="11"/>
        <color theme="1"/>
        <rFont val="Times New Roman"/>
        <family val="1"/>
      </rPr>
      <t>25</t>
    </r>
    <r>
      <rPr>
        <b/>
        <sz val="11"/>
        <color theme="1"/>
        <rFont val="ＭＳ ゴシック"/>
        <family val="3"/>
        <charset val="128"/>
      </rPr>
      <t>　</t>
    </r>
    <r>
      <rPr>
        <b/>
        <sz val="11"/>
        <color theme="1"/>
        <rFont val="Times New Roman"/>
        <family val="1"/>
      </rPr>
      <t>2014</t>
    </r>
    <r>
      <rPr>
        <b/>
        <sz val="11"/>
        <color theme="1"/>
        <rFont val="ＭＳ ゴシック"/>
        <family val="3"/>
        <charset val="128"/>
      </rPr>
      <t>年における出国（境）者数　</t>
    </r>
    <r>
      <rPr>
        <sz val="11"/>
        <color theme="1"/>
        <rFont val="ＭＳ 明朝"/>
        <family val="1"/>
        <charset val="128"/>
      </rPr>
      <t>　　　　　　　　　　　　　　　　　　　　　　　　（単位：万人）</t>
    </r>
    <rPh sb="0" eb="1">
      <t>ヒョウ</t>
    </rPh>
    <rPh sb="13" eb="15">
      <t>シュッコク</t>
    </rPh>
    <rPh sb="16" eb="17">
      <t>キョウ</t>
    </rPh>
    <rPh sb="18" eb="19">
      <t>シャ</t>
    </rPh>
    <rPh sb="19" eb="20">
      <t>スウ</t>
    </rPh>
    <rPh sb="46" eb="48">
      <t>タンイ</t>
    </rPh>
    <rPh sb="49" eb="50">
      <t>マン</t>
    </rPh>
    <rPh sb="50" eb="51">
      <t>ニン</t>
    </rPh>
    <phoneticPr fontId="2"/>
  </si>
  <si>
    <r>
      <rPr>
        <b/>
        <sz val="11"/>
        <color rgb="FF000000"/>
        <rFont val="ＭＳ ゴシック"/>
        <family val="3"/>
        <charset val="128"/>
      </rPr>
      <t>表</t>
    </r>
    <r>
      <rPr>
        <b/>
        <sz val="11"/>
        <color rgb="FF000000"/>
        <rFont val="Times New Roman"/>
        <family val="1"/>
      </rPr>
      <t>18</t>
    </r>
    <r>
      <rPr>
        <b/>
        <sz val="11"/>
        <color rgb="FF000000"/>
        <rFont val="ＭＳ ゴシック"/>
        <family val="3"/>
        <charset val="128"/>
      </rPr>
      <t>　欧州における日帰り訪問客の比率</t>
    </r>
    <rPh sb="0" eb="1">
      <t>ヒョウ</t>
    </rPh>
    <rPh sb="4" eb="6">
      <t>オウシュウ</t>
    </rPh>
    <rPh sb="10" eb="12">
      <t>ヒガエ</t>
    </rPh>
    <rPh sb="13" eb="15">
      <t>ホウモン</t>
    </rPh>
    <rPh sb="15" eb="16">
      <t>キャク</t>
    </rPh>
    <rPh sb="17" eb="19">
      <t>ヒリツ</t>
    </rPh>
    <phoneticPr fontId="2"/>
  </si>
  <si>
    <r>
      <rPr>
        <b/>
        <sz val="11"/>
        <color theme="1"/>
        <rFont val="ＭＳ ゴシック"/>
        <family val="3"/>
        <charset val="128"/>
      </rPr>
      <t>表</t>
    </r>
    <r>
      <rPr>
        <b/>
        <sz val="11"/>
        <color theme="1"/>
        <rFont val="Times New Roman"/>
        <family val="1"/>
      </rPr>
      <t>19</t>
    </r>
    <r>
      <rPr>
        <b/>
        <sz val="11"/>
        <color theme="1"/>
        <rFont val="ＭＳ ゴシック"/>
        <family val="3"/>
        <charset val="128"/>
      </rPr>
      <t>　対馬の旅行客数</t>
    </r>
    <r>
      <rPr>
        <sz val="11"/>
        <color theme="1"/>
        <rFont val="ＭＳ 明朝"/>
        <family val="1"/>
        <charset val="128"/>
      </rPr>
      <t>　　　　　　　　　　　　（単位：万人）</t>
    </r>
    <rPh sb="0" eb="1">
      <t>ヒョウ</t>
    </rPh>
    <rPh sb="4" eb="6">
      <t>ツシマ</t>
    </rPh>
    <rPh sb="7" eb="10">
      <t>リョコウキャク</t>
    </rPh>
    <rPh sb="10" eb="11">
      <t>カズ</t>
    </rPh>
    <rPh sb="24" eb="26">
      <t>タンイ</t>
    </rPh>
    <rPh sb="27" eb="29">
      <t>マンニン</t>
    </rPh>
    <phoneticPr fontId="2"/>
  </si>
  <si>
    <r>
      <rPr>
        <b/>
        <sz val="12"/>
        <rFont val="ＭＳ ゴシック"/>
        <family val="3"/>
        <charset val="128"/>
      </rPr>
      <t>表</t>
    </r>
    <r>
      <rPr>
        <b/>
        <sz val="12"/>
        <rFont val="Times New Roman"/>
        <family val="1"/>
      </rPr>
      <t>20</t>
    </r>
    <r>
      <rPr>
        <b/>
        <sz val="12"/>
        <rFont val="ＭＳ ゴシック"/>
        <family val="3"/>
        <charset val="128"/>
      </rPr>
      <t>　ポーランドの到着旅客数と宿泊数</t>
    </r>
    <rPh sb="0" eb="1">
      <t>ヒョウ</t>
    </rPh>
    <rPh sb="10" eb="12">
      <t>トウチャク</t>
    </rPh>
    <rPh sb="12" eb="15">
      <t>リョカクスウ</t>
    </rPh>
    <rPh sb="16" eb="18">
      <t>シュクハク</t>
    </rPh>
    <rPh sb="18" eb="19">
      <t>スウ</t>
    </rPh>
    <phoneticPr fontId="2"/>
  </si>
  <si>
    <r>
      <rPr>
        <b/>
        <sz val="11"/>
        <color theme="1"/>
        <rFont val="ＭＳ ゴシック"/>
        <family val="3"/>
        <charset val="128"/>
      </rPr>
      <t>表</t>
    </r>
    <r>
      <rPr>
        <b/>
        <sz val="11"/>
        <color theme="1"/>
        <rFont val="Times New Roman"/>
        <family val="1"/>
      </rPr>
      <t>26</t>
    </r>
    <r>
      <rPr>
        <b/>
        <sz val="11"/>
        <color theme="1"/>
        <rFont val="ＭＳ ゴシック"/>
        <family val="3"/>
        <charset val="128"/>
      </rPr>
      <t>　あこがれの訪問地</t>
    </r>
    <rPh sb="0" eb="1">
      <t>ヒョウ</t>
    </rPh>
    <rPh sb="9" eb="12">
      <t>ホウモンチ</t>
    </rPh>
    <phoneticPr fontId="2"/>
  </si>
  <si>
    <r>
      <rPr>
        <b/>
        <sz val="11"/>
        <color theme="1"/>
        <rFont val="ＭＳ ゴシック"/>
        <family val="3"/>
        <charset val="128"/>
      </rPr>
      <t>表</t>
    </r>
    <r>
      <rPr>
        <b/>
        <sz val="11"/>
        <color theme="1"/>
        <rFont val="Times New Roman"/>
        <family val="1"/>
      </rPr>
      <t>28</t>
    </r>
    <r>
      <rPr>
        <b/>
        <sz val="11"/>
        <color theme="1"/>
        <rFont val="ＭＳ ゴシック"/>
        <family val="3"/>
        <charset val="128"/>
      </rPr>
      <t>　</t>
    </r>
    <r>
      <rPr>
        <b/>
        <sz val="11"/>
        <color theme="1"/>
        <rFont val="Times New Roman"/>
        <family val="1"/>
      </rPr>
      <t>2014</t>
    </r>
    <r>
      <rPr>
        <b/>
        <sz val="11"/>
        <color theme="1"/>
        <rFont val="ＭＳ ゴシック"/>
        <family val="3"/>
        <charset val="128"/>
      </rPr>
      <t>年における西ヨーロッパ域内からの出国状況　　　　　</t>
    </r>
    <r>
      <rPr>
        <sz val="11"/>
        <color theme="1"/>
        <rFont val="ＭＳ 明朝"/>
        <family val="1"/>
        <charset val="128"/>
      </rPr>
      <t>（単位：％）</t>
    </r>
    <rPh sb="0" eb="1">
      <t>ヒョウ</t>
    </rPh>
    <rPh sb="8" eb="9">
      <t>ネン</t>
    </rPh>
    <rPh sb="13" eb="14">
      <t>ニシ</t>
    </rPh>
    <rPh sb="19" eb="21">
      <t>イキナイ</t>
    </rPh>
    <rPh sb="24" eb="26">
      <t>シュッコク</t>
    </rPh>
    <rPh sb="26" eb="28">
      <t>ジョウキョウ</t>
    </rPh>
    <rPh sb="34" eb="36">
      <t>タンイ</t>
    </rPh>
    <phoneticPr fontId="2"/>
  </si>
  <si>
    <r>
      <rPr>
        <b/>
        <sz val="11"/>
        <color theme="1"/>
        <rFont val="ＭＳ ゴシック"/>
        <family val="3"/>
        <charset val="128"/>
      </rPr>
      <t>表</t>
    </r>
    <r>
      <rPr>
        <b/>
        <sz val="11"/>
        <color theme="1"/>
        <rFont val="Times New Roman"/>
        <family val="1"/>
      </rPr>
      <t>30</t>
    </r>
    <r>
      <rPr>
        <b/>
        <sz val="11"/>
        <color theme="1"/>
        <rFont val="ＭＳ ゴシック"/>
        <family val="3"/>
        <charset val="128"/>
      </rPr>
      <t>　</t>
    </r>
    <r>
      <rPr>
        <b/>
        <sz val="11"/>
        <color theme="1"/>
        <rFont val="Times New Roman"/>
        <family val="1"/>
      </rPr>
      <t>2015</t>
    </r>
    <r>
      <rPr>
        <b/>
        <sz val="11"/>
        <color theme="1"/>
        <rFont val="ＭＳ ゴシック"/>
        <family val="3"/>
        <charset val="128"/>
      </rPr>
      <t>年米国居住者の旅行先</t>
    </r>
    <r>
      <rPr>
        <sz val="11"/>
        <color theme="1"/>
        <rFont val="ＭＳ 明朝"/>
        <family val="1"/>
        <charset val="128"/>
      </rPr>
      <t>　　　　　　　　　　　　　　</t>
    </r>
    <r>
      <rPr>
        <sz val="11"/>
        <color theme="1"/>
        <rFont val="Times New Roman"/>
        <family val="1"/>
      </rPr>
      <t>(</t>
    </r>
    <r>
      <rPr>
        <sz val="11"/>
        <color theme="1"/>
        <rFont val="ＭＳ 明朝"/>
        <family val="1"/>
        <charset val="128"/>
      </rPr>
      <t>単位：千人）</t>
    </r>
    <rPh sb="0" eb="1">
      <t>ヒョウ</t>
    </rPh>
    <rPh sb="8" eb="9">
      <t>ネン</t>
    </rPh>
    <rPh sb="9" eb="11">
      <t>ベイコク</t>
    </rPh>
    <rPh sb="11" eb="14">
      <t>キョジュウシャ</t>
    </rPh>
    <rPh sb="15" eb="17">
      <t>リョコウ</t>
    </rPh>
    <rPh sb="17" eb="18">
      <t>サキ</t>
    </rPh>
    <rPh sb="33" eb="35">
      <t>タンイ</t>
    </rPh>
    <rPh sb="36" eb="38">
      <t>センニン</t>
    </rPh>
    <phoneticPr fontId="2"/>
  </si>
  <si>
    <r>
      <rPr>
        <b/>
        <sz val="11"/>
        <color theme="1"/>
        <rFont val="ＭＳ ゴシック"/>
        <family val="3"/>
        <charset val="128"/>
      </rPr>
      <t>表</t>
    </r>
    <r>
      <rPr>
        <b/>
        <sz val="11"/>
        <color theme="1"/>
        <rFont val="Times New Roman"/>
        <family val="1"/>
      </rPr>
      <t>31</t>
    </r>
    <r>
      <rPr>
        <b/>
        <sz val="11"/>
        <color theme="1"/>
        <rFont val="ＭＳ ゴシック"/>
        <family val="3"/>
        <charset val="128"/>
      </rPr>
      <t>　カリブ海諸国・地域の概況（</t>
    </r>
    <r>
      <rPr>
        <b/>
        <sz val="11"/>
        <color theme="1"/>
        <rFont val="Times New Roman"/>
        <family val="1"/>
      </rPr>
      <t>2015</t>
    </r>
    <r>
      <rPr>
        <b/>
        <sz val="11"/>
        <color theme="1"/>
        <rFont val="ＭＳ ゴシック"/>
        <family val="3"/>
        <charset val="128"/>
      </rPr>
      <t>年）</t>
    </r>
    <rPh sb="0" eb="1">
      <t>ヒョウ</t>
    </rPh>
    <rPh sb="7" eb="8">
      <t>カイ</t>
    </rPh>
    <rPh sb="8" eb="10">
      <t>ショコク</t>
    </rPh>
    <rPh sb="11" eb="13">
      <t>チイキ</t>
    </rPh>
    <rPh sb="14" eb="16">
      <t>ガイキョウ</t>
    </rPh>
    <rPh sb="21" eb="22">
      <t>ネン</t>
    </rPh>
    <phoneticPr fontId="2"/>
  </si>
  <si>
    <r>
      <rPr>
        <b/>
        <sz val="11"/>
        <color theme="1"/>
        <rFont val="ＭＳ ゴシック"/>
        <family val="3"/>
        <charset val="128"/>
      </rPr>
      <t>表</t>
    </r>
    <r>
      <rPr>
        <b/>
        <sz val="11"/>
        <color theme="1"/>
        <rFont val="Times New Roman"/>
        <family val="1"/>
      </rPr>
      <t>32</t>
    </r>
    <r>
      <rPr>
        <b/>
        <sz val="11"/>
        <color theme="1"/>
        <rFont val="ＭＳ ゴシック"/>
        <family val="3"/>
        <charset val="128"/>
      </rPr>
      <t>　カリブ諸島における国際到着旅客数および国際旅行収入額の推移</t>
    </r>
    <rPh sb="0" eb="1">
      <t>ヒョウ</t>
    </rPh>
    <rPh sb="7" eb="9">
      <t>ショトウ</t>
    </rPh>
    <rPh sb="13" eb="15">
      <t>コクサイ</t>
    </rPh>
    <rPh sb="15" eb="17">
      <t>トウチャク</t>
    </rPh>
    <rPh sb="17" eb="19">
      <t>リョカク</t>
    </rPh>
    <rPh sb="19" eb="20">
      <t>スウ</t>
    </rPh>
    <rPh sb="23" eb="25">
      <t>コクサイ</t>
    </rPh>
    <rPh sb="25" eb="27">
      <t>リョコウ</t>
    </rPh>
    <rPh sb="27" eb="29">
      <t>シュウニュウ</t>
    </rPh>
    <rPh sb="29" eb="30">
      <t>ガク</t>
    </rPh>
    <rPh sb="31" eb="33">
      <t>スイイ</t>
    </rPh>
    <phoneticPr fontId="2"/>
  </si>
  <si>
    <r>
      <rPr>
        <b/>
        <sz val="11"/>
        <color theme="1"/>
        <rFont val="ＭＳ ゴシック"/>
        <family val="3"/>
        <charset val="128"/>
      </rPr>
      <t>表</t>
    </r>
    <r>
      <rPr>
        <b/>
        <sz val="11"/>
        <color theme="1"/>
        <rFont val="Times New Roman"/>
        <family val="1"/>
      </rPr>
      <t>33</t>
    </r>
    <r>
      <rPr>
        <b/>
        <sz val="11"/>
        <color theme="1"/>
        <rFont val="ＭＳ ゴシック"/>
        <family val="3"/>
        <charset val="128"/>
      </rPr>
      <t>　カリブ海寄港地におけるクルーズ客の支出額（</t>
    </r>
    <r>
      <rPr>
        <b/>
        <sz val="11"/>
        <color theme="1"/>
        <rFont val="Times New Roman"/>
        <family val="1"/>
      </rPr>
      <t>2014</t>
    </r>
    <r>
      <rPr>
        <b/>
        <sz val="11"/>
        <color theme="1"/>
        <rFont val="ＭＳ ゴシック"/>
        <family val="3"/>
        <charset val="128"/>
      </rPr>
      <t>年</t>
    </r>
    <r>
      <rPr>
        <b/>
        <sz val="11"/>
        <color theme="1"/>
        <rFont val="Times New Roman"/>
        <family val="1"/>
      </rPr>
      <t>5</t>
    </r>
    <r>
      <rPr>
        <b/>
        <sz val="11"/>
        <color theme="1"/>
        <rFont val="ＭＳ ゴシック"/>
        <family val="3"/>
        <charset val="128"/>
      </rPr>
      <t>月～</t>
    </r>
    <r>
      <rPr>
        <b/>
        <sz val="11"/>
        <color theme="1"/>
        <rFont val="Times New Roman"/>
        <family val="1"/>
      </rPr>
      <t>2015</t>
    </r>
    <r>
      <rPr>
        <b/>
        <sz val="11"/>
        <color theme="1"/>
        <rFont val="ＭＳ ゴシック"/>
        <family val="3"/>
        <charset val="128"/>
      </rPr>
      <t>年</t>
    </r>
    <r>
      <rPr>
        <b/>
        <sz val="11"/>
        <color theme="1"/>
        <rFont val="Times New Roman"/>
        <family val="1"/>
      </rPr>
      <t>4</t>
    </r>
    <r>
      <rPr>
        <b/>
        <sz val="11"/>
        <color theme="1"/>
        <rFont val="ＭＳ ゴシック"/>
        <family val="3"/>
        <charset val="128"/>
      </rPr>
      <t>月）　</t>
    </r>
    <rPh sb="0" eb="1">
      <t>ヒョウ</t>
    </rPh>
    <rPh sb="7" eb="8">
      <t>カイ</t>
    </rPh>
    <rPh sb="8" eb="11">
      <t>キコウチ</t>
    </rPh>
    <rPh sb="19" eb="20">
      <t>キャク</t>
    </rPh>
    <rPh sb="21" eb="23">
      <t>シシュツ</t>
    </rPh>
    <rPh sb="23" eb="24">
      <t>ガク</t>
    </rPh>
    <rPh sb="29" eb="30">
      <t>ネン</t>
    </rPh>
    <rPh sb="31" eb="32">
      <t>ガツ</t>
    </rPh>
    <rPh sb="37" eb="38">
      <t>ネン</t>
    </rPh>
    <rPh sb="39" eb="40">
      <t>ガツ</t>
    </rPh>
    <phoneticPr fontId="2"/>
  </si>
  <si>
    <r>
      <rPr>
        <b/>
        <sz val="11"/>
        <color theme="1"/>
        <rFont val="ＭＳ ゴシック"/>
        <family val="3"/>
        <charset val="128"/>
      </rPr>
      <t>表</t>
    </r>
    <r>
      <rPr>
        <b/>
        <sz val="11"/>
        <color theme="1"/>
        <rFont val="Times New Roman"/>
        <family val="1"/>
      </rPr>
      <t>34</t>
    </r>
    <r>
      <rPr>
        <b/>
        <sz val="11"/>
        <color theme="1"/>
        <rFont val="ＭＳ ゴシック"/>
        <family val="3"/>
        <charset val="128"/>
      </rPr>
      <t>　クルーズとストップオーヴァー旅客（</t>
    </r>
    <r>
      <rPr>
        <b/>
        <sz val="11"/>
        <color theme="1"/>
        <rFont val="Times New Roman"/>
        <family val="1"/>
      </rPr>
      <t>2014</t>
    </r>
    <r>
      <rPr>
        <b/>
        <sz val="11"/>
        <color theme="1"/>
        <rFont val="ＭＳ ゴシック"/>
        <family val="3"/>
        <charset val="128"/>
      </rPr>
      <t>年）　</t>
    </r>
    <r>
      <rPr>
        <sz val="11"/>
        <color theme="1"/>
        <rFont val="ＭＳ 明朝"/>
        <family val="1"/>
        <charset val="128"/>
      </rPr>
      <t>　　　　（単位：人）</t>
    </r>
    <rPh sb="0" eb="1">
      <t>ヒョウ</t>
    </rPh>
    <rPh sb="18" eb="20">
      <t>リョカク</t>
    </rPh>
    <rPh sb="25" eb="26">
      <t>ネン</t>
    </rPh>
    <rPh sb="33" eb="35">
      <t>タンイ</t>
    </rPh>
    <rPh sb="36" eb="37">
      <t>ニン</t>
    </rPh>
    <phoneticPr fontId="2"/>
  </si>
  <si>
    <r>
      <rPr>
        <b/>
        <sz val="11"/>
        <color theme="1"/>
        <rFont val="ＭＳ ゴシック"/>
        <family val="3"/>
        <charset val="128"/>
      </rPr>
      <t>表</t>
    </r>
    <r>
      <rPr>
        <b/>
        <sz val="11"/>
        <color theme="1"/>
        <rFont val="Times New Roman"/>
        <family val="1"/>
      </rPr>
      <t>35</t>
    </r>
    <r>
      <rPr>
        <b/>
        <sz val="11"/>
        <color theme="1"/>
        <rFont val="ＭＳ ゴシック"/>
        <family val="3"/>
        <charset val="128"/>
      </rPr>
      <t>　カリブ諸国・地域における国際旅行収入
　　　</t>
    </r>
    <r>
      <rPr>
        <b/>
        <sz val="11"/>
        <color theme="1"/>
        <rFont val="Times New Roman"/>
        <family val="1"/>
      </rPr>
      <t xml:space="preserve">  </t>
    </r>
    <r>
      <rPr>
        <b/>
        <sz val="11"/>
        <color theme="1"/>
        <rFont val="ＭＳ ゴシック"/>
        <family val="3"/>
        <charset val="128"/>
      </rPr>
      <t>および国際観光収入の順位（</t>
    </r>
    <r>
      <rPr>
        <b/>
        <sz val="11"/>
        <color theme="1"/>
        <rFont val="Times New Roman"/>
        <family val="1"/>
      </rPr>
      <t>2014</t>
    </r>
    <r>
      <rPr>
        <b/>
        <sz val="11"/>
        <color theme="1"/>
        <rFont val="ＭＳ ゴシック"/>
        <family val="3"/>
        <charset val="128"/>
      </rPr>
      <t>年）</t>
    </r>
    <rPh sb="0" eb="1">
      <t>ヒョウ</t>
    </rPh>
    <rPh sb="7" eb="9">
      <t>ショコク</t>
    </rPh>
    <rPh sb="10" eb="12">
      <t>チイキ</t>
    </rPh>
    <rPh sb="16" eb="18">
      <t>コクサイ</t>
    </rPh>
    <rPh sb="18" eb="20">
      <t>リョコウ</t>
    </rPh>
    <rPh sb="20" eb="22">
      <t>シュウニュウ</t>
    </rPh>
    <rPh sb="31" eb="33">
      <t>コクサイ</t>
    </rPh>
    <rPh sb="33" eb="35">
      <t>カンコウ</t>
    </rPh>
    <rPh sb="35" eb="37">
      <t>シュウニュウ</t>
    </rPh>
    <rPh sb="38" eb="40">
      <t>ジュンイ</t>
    </rPh>
    <rPh sb="45" eb="46">
      <t>ネン</t>
    </rPh>
    <phoneticPr fontId="2"/>
  </si>
  <si>
    <r>
      <rPr>
        <b/>
        <sz val="11"/>
        <color theme="1"/>
        <rFont val="ＭＳ ゴシック"/>
        <family val="3"/>
        <charset val="128"/>
      </rPr>
      <t>表</t>
    </r>
    <r>
      <rPr>
        <b/>
        <sz val="11"/>
        <color theme="1"/>
        <rFont val="Times New Roman"/>
        <family val="1"/>
      </rPr>
      <t>36</t>
    </r>
    <r>
      <rPr>
        <b/>
        <sz val="11"/>
        <color theme="1"/>
        <rFont val="ＭＳ ゴシック"/>
        <family val="3"/>
        <charset val="128"/>
      </rPr>
      <t>　全バハマ諸島における海空別旅客消費額の比較（</t>
    </r>
    <r>
      <rPr>
        <b/>
        <sz val="11"/>
        <color theme="1"/>
        <rFont val="Times New Roman"/>
        <family val="1"/>
      </rPr>
      <t>2012</t>
    </r>
    <r>
      <rPr>
        <b/>
        <sz val="11"/>
        <color theme="1"/>
        <rFont val="ＭＳ ゴシック"/>
        <family val="3"/>
        <charset val="128"/>
      </rPr>
      <t>年と</t>
    </r>
    <r>
      <rPr>
        <b/>
        <sz val="11"/>
        <color theme="1"/>
        <rFont val="Times New Roman"/>
        <family val="1"/>
      </rPr>
      <t>2013</t>
    </r>
    <r>
      <rPr>
        <b/>
        <sz val="11"/>
        <color theme="1"/>
        <rFont val="ＭＳ ゴシック"/>
        <family val="3"/>
        <charset val="128"/>
      </rPr>
      <t>年）</t>
    </r>
    <r>
      <rPr>
        <sz val="11"/>
        <color theme="1"/>
        <rFont val="Times New Roman"/>
        <family val="1"/>
      </rPr>
      <t xml:space="preserve">
</t>
    </r>
    <r>
      <rPr>
        <sz val="11"/>
        <color theme="1"/>
        <rFont val="ＭＳ 明朝"/>
        <family val="1"/>
        <charset val="128"/>
      </rPr>
      <t>　　　　　　　　　　　　　　　　　　　　　　　　　　　　（単位：千ドル）</t>
    </r>
    <rPh sb="0" eb="1">
      <t>ヒョウ</t>
    </rPh>
    <rPh sb="4" eb="5">
      <t>ゼン</t>
    </rPh>
    <rPh sb="8" eb="10">
      <t>ショトウ</t>
    </rPh>
    <rPh sb="14" eb="15">
      <t>カイ</t>
    </rPh>
    <rPh sb="15" eb="16">
      <t>クウ</t>
    </rPh>
    <rPh sb="16" eb="17">
      <t>ベツ</t>
    </rPh>
    <rPh sb="17" eb="19">
      <t>リョキャク</t>
    </rPh>
    <rPh sb="19" eb="21">
      <t>ショウヒ</t>
    </rPh>
    <rPh sb="21" eb="22">
      <t>ガク</t>
    </rPh>
    <rPh sb="23" eb="25">
      <t>ヒカク</t>
    </rPh>
    <rPh sb="30" eb="31">
      <t>ネン</t>
    </rPh>
    <rPh sb="36" eb="37">
      <t>ネン</t>
    </rPh>
    <rPh sb="68" eb="70">
      <t>タンイ</t>
    </rPh>
    <rPh sb="71" eb="72">
      <t>セン</t>
    </rPh>
    <phoneticPr fontId="2"/>
  </si>
  <si>
    <r>
      <rPr>
        <b/>
        <sz val="11"/>
        <color rgb="FF000000"/>
        <rFont val="ＭＳ ゴシック"/>
        <family val="3"/>
        <charset val="128"/>
      </rPr>
      <t>表</t>
    </r>
    <r>
      <rPr>
        <b/>
        <sz val="11"/>
        <color rgb="FF000000"/>
        <rFont val="Times New Roman"/>
        <family val="1"/>
      </rPr>
      <t>37</t>
    </r>
    <r>
      <rPr>
        <b/>
        <sz val="11"/>
        <color rgb="FF000000"/>
        <rFont val="ＭＳ ゴシック"/>
        <family val="3"/>
        <charset val="128"/>
      </rPr>
      <t>　米国からの旅行者数（</t>
    </r>
    <r>
      <rPr>
        <b/>
        <sz val="11"/>
        <color rgb="FF000000"/>
        <rFont val="Times New Roman"/>
        <family val="1"/>
      </rPr>
      <t>2015</t>
    </r>
    <r>
      <rPr>
        <b/>
        <sz val="11"/>
        <color rgb="FF000000"/>
        <rFont val="ＭＳ ゴシック"/>
        <family val="3"/>
        <charset val="128"/>
      </rPr>
      <t>年）</t>
    </r>
    <r>
      <rPr>
        <b/>
        <sz val="11"/>
        <color rgb="FF000000"/>
        <rFont val="Times New Roman"/>
        <family val="1"/>
      </rPr>
      <t xml:space="preserve"> </t>
    </r>
    <r>
      <rPr>
        <sz val="10.5"/>
        <color rgb="FF000000"/>
        <rFont val="ＭＳ 明朝"/>
        <family val="1"/>
        <charset val="128"/>
      </rPr>
      <t>　　　　　　　　</t>
    </r>
    <r>
      <rPr>
        <sz val="11"/>
        <color rgb="FF000000"/>
        <rFont val="ＭＳ 明朝"/>
        <family val="1"/>
        <charset val="128"/>
      </rPr>
      <t>　　（単位：千人）</t>
    </r>
    <rPh sb="9" eb="11">
      <t>リョコウ</t>
    </rPh>
    <rPh sb="11" eb="12">
      <t>シャ</t>
    </rPh>
    <rPh sb="32" eb="34">
      <t>タンイ</t>
    </rPh>
    <rPh sb="35" eb="36">
      <t>セン</t>
    </rPh>
    <rPh sb="36" eb="37">
      <t>ニン</t>
    </rPh>
    <phoneticPr fontId="20"/>
  </si>
  <si>
    <r>
      <rPr>
        <b/>
        <sz val="11"/>
        <rFont val="ＭＳ ゴシック"/>
        <family val="3"/>
        <charset val="128"/>
      </rPr>
      <t>表</t>
    </r>
    <r>
      <rPr>
        <b/>
        <sz val="11"/>
        <rFont val="Times New Roman"/>
        <family val="1"/>
      </rPr>
      <t>38</t>
    </r>
    <r>
      <rPr>
        <b/>
        <sz val="11"/>
        <rFont val="ＭＳ ゴシック"/>
        <family val="3"/>
        <charset val="128"/>
      </rPr>
      <t>　バハマ諸島におけるカジノ収益状況の推移</t>
    </r>
    <r>
      <rPr>
        <sz val="11"/>
        <rFont val="ＭＳ 明朝"/>
        <family val="1"/>
        <charset val="128"/>
      </rPr>
      <t>　　　　　　　　　　　　　　　　　（単位：千ドル）　　　</t>
    </r>
    <rPh sb="0" eb="1">
      <t>ヒョウ</t>
    </rPh>
    <rPh sb="7" eb="9">
      <t>ショトウ</t>
    </rPh>
    <rPh sb="16" eb="18">
      <t>シュウエキ</t>
    </rPh>
    <rPh sb="18" eb="20">
      <t>ジョウキョウ</t>
    </rPh>
    <rPh sb="21" eb="23">
      <t>スイイ</t>
    </rPh>
    <phoneticPr fontId="2"/>
  </si>
  <si>
    <r>
      <rPr>
        <b/>
        <sz val="11"/>
        <color theme="1"/>
        <rFont val="ＭＳ ゴシック"/>
        <family val="3"/>
        <charset val="128"/>
      </rPr>
      <t>表</t>
    </r>
    <r>
      <rPr>
        <b/>
        <sz val="11"/>
        <color theme="1"/>
        <rFont val="Times New Roman"/>
        <family val="1"/>
      </rPr>
      <t>39</t>
    </r>
    <r>
      <rPr>
        <b/>
        <sz val="11"/>
        <color theme="1"/>
        <rFont val="ＭＳ ゴシック"/>
        <family val="3"/>
        <charset val="128"/>
      </rPr>
      <t>　バハマ諸島への交通モード別到着人数　</t>
    </r>
    <r>
      <rPr>
        <sz val="11"/>
        <color theme="1"/>
        <rFont val="ＭＳ 明朝"/>
        <family val="1"/>
        <charset val="128"/>
      </rPr>
      <t>　　　　　　　　（単位：千人）</t>
    </r>
    <rPh sb="0" eb="1">
      <t>ヒョウ</t>
    </rPh>
    <rPh sb="7" eb="9">
      <t>ショトウ</t>
    </rPh>
    <rPh sb="11" eb="13">
      <t>コウツウ</t>
    </rPh>
    <rPh sb="16" eb="17">
      <t>ベツ</t>
    </rPh>
    <rPh sb="17" eb="19">
      <t>トウチャク</t>
    </rPh>
    <rPh sb="19" eb="20">
      <t>ニン</t>
    </rPh>
    <rPh sb="20" eb="21">
      <t>スウ</t>
    </rPh>
    <rPh sb="31" eb="33">
      <t>タンイ</t>
    </rPh>
    <rPh sb="34" eb="35">
      <t>セン</t>
    </rPh>
    <rPh sb="35" eb="36">
      <t>ニン</t>
    </rPh>
    <phoneticPr fontId="2"/>
  </si>
  <si>
    <r>
      <rPr>
        <b/>
        <sz val="11"/>
        <color theme="1"/>
        <rFont val="ＭＳ ゴシック"/>
        <family val="3"/>
        <charset val="128"/>
      </rPr>
      <t>表</t>
    </r>
    <r>
      <rPr>
        <b/>
        <sz val="11"/>
        <color theme="1"/>
        <rFont val="Times New Roman"/>
        <family val="1"/>
      </rPr>
      <t>40</t>
    </r>
    <r>
      <rPr>
        <b/>
        <sz val="11"/>
        <color theme="1"/>
        <rFont val="ＭＳ ゴシック"/>
        <family val="3"/>
        <charset val="128"/>
      </rPr>
      <t>　ケイマン諸島の人口・労働力　</t>
    </r>
    <r>
      <rPr>
        <sz val="11"/>
        <color theme="1"/>
        <rFont val="ＭＳ 明朝"/>
        <family val="1"/>
        <charset val="128"/>
      </rPr>
      <t>　　　　　　　　　　　　　（単位：人）</t>
    </r>
    <rPh sb="0" eb="1">
      <t>ヒョウ</t>
    </rPh>
    <rPh sb="8" eb="10">
      <t>ショトウ</t>
    </rPh>
    <rPh sb="11" eb="13">
      <t>ジンコウ</t>
    </rPh>
    <rPh sb="14" eb="17">
      <t>ロウドウリョク</t>
    </rPh>
    <rPh sb="32" eb="34">
      <t>タンイ</t>
    </rPh>
    <rPh sb="35" eb="36">
      <t>ニン</t>
    </rPh>
    <phoneticPr fontId="2"/>
  </si>
  <si>
    <r>
      <rPr>
        <b/>
        <sz val="11"/>
        <color theme="1"/>
        <rFont val="ＭＳ 明朝"/>
        <family val="1"/>
        <charset val="128"/>
      </rPr>
      <t>表</t>
    </r>
    <r>
      <rPr>
        <b/>
        <sz val="11"/>
        <color theme="1"/>
        <rFont val="Times New Roman"/>
        <family val="1"/>
      </rPr>
      <t>41</t>
    </r>
    <r>
      <rPr>
        <b/>
        <sz val="11"/>
        <color theme="1"/>
        <rFont val="ＭＳ 明朝"/>
        <family val="1"/>
        <charset val="128"/>
      </rPr>
      <t>　</t>
    </r>
    <r>
      <rPr>
        <b/>
        <sz val="11"/>
        <color theme="1"/>
        <rFont val="ＭＳ ゴシック"/>
        <family val="3"/>
        <charset val="128"/>
      </rPr>
      <t>ケイマン諸島への到着旅客数の推移</t>
    </r>
    <r>
      <rPr>
        <sz val="11"/>
        <color theme="1"/>
        <rFont val="ＭＳ ゴシック"/>
        <family val="3"/>
        <charset val="128"/>
      </rPr>
      <t>　　　　　　　　　　</t>
    </r>
    <r>
      <rPr>
        <sz val="11"/>
        <color theme="1"/>
        <rFont val="ＭＳ 明朝"/>
        <family val="1"/>
        <charset val="128"/>
      </rPr>
      <t>　　　（単位：万人）</t>
    </r>
    <rPh sb="0" eb="1">
      <t>ヒョウ</t>
    </rPh>
    <rPh sb="8" eb="10">
      <t>ショトウ</t>
    </rPh>
    <rPh sb="12" eb="14">
      <t>トウチャク</t>
    </rPh>
    <rPh sb="14" eb="16">
      <t>リョキャク</t>
    </rPh>
    <rPh sb="16" eb="17">
      <t>スウ</t>
    </rPh>
    <rPh sb="18" eb="20">
      <t>スイイ</t>
    </rPh>
    <rPh sb="34" eb="36">
      <t>タンイ</t>
    </rPh>
    <rPh sb="37" eb="39">
      <t>マンニン</t>
    </rPh>
    <phoneticPr fontId="2"/>
  </si>
  <si>
    <r>
      <rPr>
        <b/>
        <sz val="11"/>
        <color theme="1"/>
        <rFont val="ＭＳ ゴシック"/>
        <family val="3"/>
        <charset val="128"/>
      </rPr>
      <t>表</t>
    </r>
    <r>
      <rPr>
        <b/>
        <sz val="11"/>
        <color theme="1"/>
        <rFont val="Times New Roman"/>
        <family val="1"/>
      </rPr>
      <t>42</t>
    </r>
    <r>
      <rPr>
        <b/>
        <sz val="11"/>
        <color theme="1"/>
        <rFont val="ＭＳ ゴシック"/>
        <family val="3"/>
        <charset val="128"/>
      </rPr>
      <t>　キューバへの訪問者数の推移</t>
    </r>
    <r>
      <rPr>
        <sz val="11"/>
        <color theme="1"/>
        <rFont val="ＭＳ 明朝"/>
        <family val="1"/>
        <charset val="128"/>
      </rPr>
      <t>　　　　　　　　　　（単位：千人）</t>
    </r>
    <rPh sb="0" eb="1">
      <t>ヒョウ</t>
    </rPh>
    <rPh sb="10" eb="13">
      <t>ホウモンシャ</t>
    </rPh>
    <rPh sb="13" eb="14">
      <t>スウ</t>
    </rPh>
    <rPh sb="15" eb="17">
      <t>スイイ</t>
    </rPh>
    <rPh sb="28" eb="30">
      <t>タンイ</t>
    </rPh>
    <rPh sb="31" eb="32">
      <t>セン</t>
    </rPh>
    <rPh sb="32" eb="33">
      <t>ニン</t>
    </rPh>
    <phoneticPr fontId="2"/>
  </si>
  <si>
    <r>
      <rPr>
        <b/>
        <sz val="11"/>
        <color theme="1"/>
        <rFont val="ＭＳ ゴシック"/>
        <family val="3"/>
        <charset val="128"/>
      </rPr>
      <t>表43　キューバのGDPの推移</t>
    </r>
    <r>
      <rPr>
        <sz val="11"/>
        <color theme="1"/>
        <rFont val="ＭＳ 明朝"/>
        <family val="1"/>
        <charset val="128"/>
      </rPr>
      <t>　　　　　　　　　　　　（単位：百万ペソ）</t>
    </r>
    <rPh sb="0" eb="1">
      <t>ヒョウ</t>
    </rPh>
    <rPh sb="13" eb="15">
      <t>スイイ</t>
    </rPh>
    <rPh sb="28" eb="30">
      <t>タンイ</t>
    </rPh>
    <rPh sb="31" eb="33">
      <t>ヒャクマン</t>
    </rPh>
    <phoneticPr fontId="2"/>
  </si>
  <si>
    <r>
      <rPr>
        <b/>
        <sz val="11"/>
        <color theme="1"/>
        <rFont val="ＭＳ ゴシック"/>
        <family val="3"/>
        <charset val="128"/>
      </rPr>
      <t>表</t>
    </r>
    <r>
      <rPr>
        <b/>
        <sz val="11"/>
        <color theme="1"/>
        <rFont val="Times New Roman"/>
        <family val="1"/>
      </rPr>
      <t>44</t>
    </r>
    <r>
      <rPr>
        <b/>
        <sz val="11"/>
        <color theme="1"/>
        <rFont val="ＭＳ ゴシック"/>
        <family val="3"/>
        <charset val="128"/>
      </rPr>
      <t>　</t>
    </r>
    <r>
      <rPr>
        <b/>
        <sz val="11"/>
        <color theme="1"/>
        <rFont val="Times New Roman"/>
        <family val="1"/>
      </rPr>
      <t xml:space="preserve"> </t>
    </r>
    <r>
      <rPr>
        <b/>
        <sz val="11"/>
        <color theme="1"/>
        <rFont val="ＭＳ ゴシック"/>
        <family val="3"/>
        <charset val="128"/>
      </rPr>
      <t>観光及び観光関連の外貨収入</t>
    </r>
    <rPh sb="0" eb="1">
      <t>ヒョウ</t>
    </rPh>
    <rPh sb="5" eb="7">
      <t>カンコウ</t>
    </rPh>
    <rPh sb="7" eb="8">
      <t>オヨ</t>
    </rPh>
    <rPh sb="9" eb="11">
      <t>カンコウ</t>
    </rPh>
    <rPh sb="11" eb="13">
      <t>カンレン</t>
    </rPh>
    <rPh sb="14" eb="16">
      <t>ガイカ</t>
    </rPh>
    <rPh sb="16" eb="18">
      <t>シュウニュウ</t>
    </rPh>
    <phoneticPr fontId="2"/>
  </si>
  <si>
    <r>
      <rPr>
        <b/>
        <sz val="11"/>
        <color theme="1"/>
        <rFont val="ＭＳ ゴシック"/>
        <family val="3"/>
        <charset val="128"/>
      </rPr>
      <t>表</t>
    </r>
    <r>
      <rPr>
        <b/>
        <sz val="11"/>
        <color theme="1"/>
        <rFont val="Times New Roman"/>
        <family val="1"/>
      </rPr>
      <t>45</t>
    </r>
    <r>
      <rPr>
        <b/>
        <sz val="11"/>
        <color theme="1"/>
        <rFont val="ＭＳ ゴシック"/>
        <family val="3"/>
        <charset val="128"/>
      </rPr>
      <t>　カリブ海</t>
    </r>
    <r>
      <rPr>
        <b/>
        <sz val="11"/>
        <color theme="1"/>
        <rFont val="Times New Roman"/>
        <family val="1"/>
      </rPr>
      <t>35</t>
    </r>
    <r>
      <rPr>
        <b/>
        <sz val="11"/>
        <color theme="1"/>
        <rFont val="ＭＳ ゴシック"/>
        <family val="3"/>
        <charset val="128"/>
      </rPr>
      <t>港全体における旅客の消費額</t>
    </r>
    <rPh sb="0" eb="1">
      <t>ヒョウ</t>
    </rPh>
    <rPh sb="7" eb="8">
      <t>カイ</t>
    </rPh>
    <rPh sb="10" eb="11">
      <t>コウ</t>
    </rPh>
    <rPh sb="11" eb="13">
      <t>ゼンタイ</t>
    </rPh>
    <rPh sb="17" eb="19">
      <t>リョキャク</t>
    </rPh>
    <rPh sb="20" eb="22">
      <t>ショウヒ</t>
    </rPh>
    <rPh sb="22" eb="23">
      <t>ガク</t>
    </rPh>
    <phoneticPr fontId="2"/>
  </si>
  <si>
    <r>
      <rPr>
        <b/>
        <sz val="11"/>
        <color theme="1"/>
        <rFont val="ＭＳ ゴシック"/>
        <family val="3"/>
        <charset val="128"/>
      </rPr>
      <t>表</t>
    </r>
    <r>
      <rPr>
        <b/>
        <sz val="11"/>
        <color theme="1"/>
        <rFont val="Times New Roman"/>
        <family val="1"/>
      </rPr>
      <t>46</t>
    </r>
    <r>
      <rPr>
        <b/>
        <sz val="11"/>
        <color theme="1"/>
        <rFont val="ＭＳ ゴシック"/>
        <family val="3"/>
        <charset val="128"/>
      </rPr>
      <t>　定員</t>
    </r>
    <r>
      <rPr>
        <b/>
        <sz val="11"/>
        <color theme="1"/>
        <rFont val="Times New Roman"/>
        <family val="1"/>
      </rPr>
      <t>3500</t>
    </r>
    <r>
      <rPr>
        <b/>
        <sz val="11"/>
        <color theme="1"/>
        <rFont val="ＭＳ ゴシック"/>
        <family val="3"/>
        <charset val="128"/>
      </rPr>
      <t>人のクルーズ船乗客および乗員の上陸時における平均消費額</t>
    </r>
    <rPh sb="0" eb="1">
      <t>ヒョウ</t>
    </rPh>
    <rPh sb="4" eb="6">
      <t>テイイン</t>
    </rPh>
    <rPh sb="10" eb="11">
      <t>ニン</t>
    </rPh>
    <rPh sb="16" eb="17">
      <t>フネ</t>
    </rPh>
    <rPh sb="17" eb="19">
      <t>ジョウキャク</t>
    </rPh>
    <rPh sb="22" eb="24">
      <t>ジョウイン</t>
    </rPh>
    <rPh sb="25" eb="27">
      <t>ジョウリク</t>
    </rPh>
    <rPh sb="27" eb="28">
      <t>ジ</t>
    </rPh>
    <rPh sb="32" eb="34">
      <t>ヘイキン</t>
    </rPh>
    <rPh sb="34" eb="37">
      <t>ショウヒガク</t>
    </rPh>
    <phoneticPr fontId="2"/>
  </si>
  <si>
    <r>
      <rPr>
        <b/>
        <sz val="11"/>
        <color theme="1"/>
        <rFont val="ＭＳ ゴシック"/>
        <family val="3"/>
        <charset val="128"/>
      </rPr>
      <t>表</t>
    </r>
    <r>
      <rPr>
        <b/>
        <sz val="11"/>
        <color theme="1"/>
        <rFont val="Times New Roman"/>
        <family val="1"/>
      </rPr>
      <t>47</t>
    </r>
    <r>
      <rPr>
        <b/>
        <sz val="11"/>
        <color theme="1"/>
        <rFont val="ＭＳ ゴシック"/>
        <family val="3"/>
        <charset val="128"/>
      </rPr>
      <t>　韓国到着クルーズ訪問者数</t>
    </r>
    <r>
      <rPr>
        <sz val="11"/>
        <color theme="1"/>
        <rFont val="ＭＳ 明朝"/>
        <family val="1"/>
        <charset val="128"/>
      </rPr>
      <t>　（単位：千人）</t>
    </r>
    <rPh sb="0" eb="1">
      <t>ヒョウ</t>
    </rPh>
    <rPh sb="4" eb="6">
      <t>カンコク</t>
    </rPh>
    <rPh sb="6" eb="8">
      <t>トウチャク</t>
    </rPh>
    <rPh sb="12" eb="15">
      <t>ホウモンシャ</t>
    </rPh>
    <rPh sb="15" eb="16">
      <t>スウ</t>
    </rPh>
    <rPh sb="18" eb="20">
      <t>タンイ</t>
    </rPh>
    <rPh sb="21" eb="23">
      <t>センニン</t>
    </rPh>
    <phoneticPr fontId="2"/>
  </si>
  <si>
    <r>
      <rPr>
        <b/>
        <sz val="11"/>
        <color theme="1"/>
        <rFont val="ＭＳ ゴシック"/>
        <family val="3"/>
        <charset val="128"/>
      </rPr>
      <t>表</t>
    </r>
    <r>
      <rPr>
        <b/>
        <sz val="11"/>
        <color theme="1"/>
        <rFont val="Times New Roman"/>
        <family val="1"/>
      </rPr>
      <t>48</t>
    </r>
    <r>
      <rPr>
        <b/>
        <sz val="11"/>
        <color theme="1"/>
        <rFont val="ＭＳ ゴシック"/>
        <family val="3"/>
        <charset val="128"/>
      </rPr>
      <t>　済州島に入国した中国本土居住者数の推移と地価上昇率</t>
    </r>
    <rPh sb="0" eb="1">
      <t>ヒョウ</t>
    </rPh>
    <rPh sb="4" eb="7">
      <t>サイシュウトウ</t>
    </rPh>
    <rPh sb="8" eb="10">
      <t>ニュウコク</t>
    </rPh>
    <rPh sb="12" eb="14">
      <t>チュウゴク</t>
    </rPh>
    <rPh sb="14" eb="16">
      <t>ホンド</t>
    </rPh>
    <rPh sb="16" eb="18">
      <t>キョジュウ</t>
    </rPh>
    <rPh sb="18" eb="19">
      <t>シャ</t>
    </rPh>
    <rPh sb="19" eb="20">
      <t>スウ</t>
    </rPh>
    <rPh sb="21" eb="23">
      <t>スイイ</t>
    </rPh>
    <rPh sb="24" eb="26">
      <t>チカ</t>
    </rPh>
    <rPh sb="26" eb="28">
      <t>ジョウショウ</t>
    </rPh>
    <rPh sb="28" eb="29">
      <t>リツ</t>
    </rPh>
    <phoneticPr fontId="2"/>
  </si>
  <si>
    <r>
      <rPr>
        <b/>
        <sz val="11"/>
        <color theme="1"/>
        <rFont val="ＭＳ ゴシック"/>
        <family val="3"/>
        <charset val="128"/>
      </rPr>
      <t>表</t>
    </r>
    <r>
      <rPr>
        <b/>
        <sz val="11"/>
        <color theme="1"/>
        <rFont val="Times New Roman"/>
        <family val="1"/>
      </rPr>
      <t>49</t>
    </r>
    <r>
      <rPr>
        <b/>
        <sz val="11"/>
        <color theme="1"/>
        <rFont val="ＭＳ ゴシック"/>
        <family val="3"/>
        <charset val="128"/>
      </rPr>
      <t>　マジョルカ島および済州島の島外客比率の比較</t>
    </r>
    <rPh sb="0" eb="1">
      <t>ヒョウ</t>
    </rPh>
    <rPh sb="9" eb="10">
      <t>トウ</t>
    </rPh>
    <rPh sb="13" eb="16">
      <t>サイシュウトウ</t>
    </rPh>
    <rPh sb="17" eb="18">
      <t>シマ</t>
    </rPh>
    <rPh sb="18" eb="20">
      <t>ガイキャク</t>
    </rPh>
    <rPh sb="19" eb="20">
      <t>キャク</t>
    </rPh>
    <rPh sb="20" eb="22">
      <t>ヒリツ</t>
    </rPh>
    <rPh sb="23" eb="25">
      <t>ヒカク</t>
    </rPh>
    <phoneticPr fontId="2"/>
  </si>
  <si>
    <r>
      <t xml:space="preserve"> </t>
    </r>
    <r>
      <rPr>
        <b/>
        <sz val="11"/>
        <color theme="1"/>
        <rFont val="ＭＳ ゴシック"/>
        <family val="3"/>
        <charset val="128"/>
      </rPr>
      <t>表</t>
    </r>
    <r>
      <rPr>
        <b/>
        <sz val="11"/>
        <color theme="1"/>
        <rFont val="Times New Roman"/>
        <family val="1"/>
      </rPr>
      <t>50</t>
    </r>
    <r>
      <rPr>
        <b/>
        <sz val="11"/>
        <color theme="1"/>
        <rFont val="ＭＳ ゴシック"/>
        <family val="3"/>
        <charset val="128"/>
      </rPr>
      <t>　航空有償旅客輸送人マイル数　　　　　　</t>
    </r>
    <r>
      <rPr>
        <sz val="11"/>
        <color theme="1"/>
        <rFont val="Times New Roman"/>
        <family val="1"/>
      </rPr>
      <t>(</t>
    </r>
    <r>
      <rPr>
        <sz val="11"/>
        <color theme="1"/>
        <rFont val="ＭＳ 明朝"/>
        <family val="1"/>
        <charset val="128"/>
      </rPr>
      <t>単位：百万航空マイル）</t>
    </r>
    <rPh sb="1" eb="2">
      <t>ヒョウ</t>
    </rPh>
    <rPh sb="25" eb="27">
      <t>タンイ</t>
    </rPh>
    <rPh sb="28" eb="30">
      <t>ヒャクマン</t>
    </rPh>
    <rPh sb="30" eb="32">
      <t>コウクウ</t>
    </rPh>
    <phoneticPr fontId="2"/>
  </si>
  <si>
    <r>
      <rPr>
        <b/>
        <sz val="10"/>
        <color theme="1"/>
        <rFont val="ＭＳ ゴシック"/>
        <family val="3"/>
        <charset val="128"/>
      </rPr>
      <t>表</t>
    </r>
    <r>
      <rPr>
        <sz val="10"/>
        <color theme="1"/>
        <rFont val="Times New Roman"/>
        <family val="1"/>
      </rPr>
      <t>51</t>
    </r>
    <r>
      <rPr>
        <b/>
        <sz val="10"/>
        <color theme="1"/>
        <rFont val="ＭＳ ゴシック"/>
        <family val="3"/>
        <charset val="128"/>
      </rPr>
      <t>　国別の国内旅行消費額</t>
    </r>
    <rPh sb="0" eb="1">
      <t>ヒョウ</t>
    </rPh>
    <rPh sb="4" eb="6">
      <t>クニベツ</t>
    </rPh>
    <rPh sb="7" eb="9">
      <t>コクナイ</t>
    </rPh>
    <rPh sb="9" eb="11">
      <t>リョコウ</t>
    </rPh>
    <rPh sb="11" eb="14">
      <t>ショウヒガク</t>
    </rPh>
    <phoneticPr fontId="2"/>
  </si>
  <si>
    <r>
      <rPr>
        <b/>
        <sz val="11"/>
        <color theme="1"/>
        <rFont val="ＭＳ ゴシック"/>
        <family val="3"/>
        <charset val="128"/>
      </rPr>
      <t>表</t>
    </r>
    <r>
      <rPr>
        <b/>
        <sz val="11"/>
        <color theme="1"/>
        <rFont val="Times New Roman"/>
        <family val="1"/>
      </rPr>
      <t>52</t>
    </r>
    <r>
      <rPr>
        <b/>
        <sz val="11"/>
        <color theme="1"/>
        <rFont val="ＭＳ ゴシック"/>
        <family val="3"/>
        <charset val="128"/>
      </rPr>
      <t>　</t>
    </r>
    <r>
      <rPr>
        <b/>
        <sz val="11"/>
        <color theme="1"/>
        <rFont val="Times New Roman"/>
        <family val="1"/>
      </rPr>
      <t>2015</t>
    </r>
    <r>
      <rPr>
        <b/>
        <sz val="11"/>
        <color theme="1"/>
        <rFont val="ＭＳ ゴシック"/>
        <family val="3"/>
        <charset val="128"/>
      </rPr>
      <t>年における米国への訪問外客の状況</t>
    </r>
    <rPh sb="0" eb="1">
      <t>ヒョウ</t>
    </rPh>
    <rPh sb="8" eb="9">
      <t>ネン</t>
    </rPh>
    <rPh sb="13" eb="15">
      <t>ベイコク</t>
    </rPh>
    <rPh sb="17" eb="19">
      <t>ホウモン</t>
    </rPh>
    <rPh sb="19" eb="21">
      <t>ガイキャク</t>
    </rPh>
    <rPh sb="22" eb="24">
      <t>ジョウキョウ</t>
    </rPh>
    <phoneticPr fontId="2"/>
  </si>
  <si>
    <r>
      <rPr>
        <b/>
        <sz val="11"/>
        <color theme="1"/>
        <rFont val="ＭＳ ゴシック"/>
        <family val="3"/>
        <charset val="128"/>
      </rPr>
      <t>表</t>
    </r>
    <r>
      <rPr>
        <b/>
        <sz val="11"/>
        <color theme="1"/>
        <rFont val="Times New Roman"/>
        <family val="1"/>
      </rPr>
      <t>53</t>
    </r>
    <r>
      <rPr>
        <b/>
        <sz val="11"/>
        <color theme="1"/>
        <rFont val="ＭＳ ゴシック"/>
        <family val="3"/>
        <charset val="128"/>
      </rPr>
      <t>　</t>
    </r>
    <r>
      <rPr>
        <b/>
        <sz val="11"/>
        <color theme="1"/>
        <rFont val="Times New Roman"/>
        <family val="1"/>
      </rPr>
      <t>2015</t>
    </r>
    <r>
      <rPr>
        <b/>
        <sz val="11"/>
        <color theme="1"/>
        <rFont val="ＭＳ ゴシック"/>
        <family val="3"/>
        <charset val="128"/>
      </rPr>
      <t>年における極東から米国への旅行者数　　　　　　　　　　　　</t>
    </r>
    <r>
      <rPr>
        <sz val="11"/>
        <color theme="1"/>
        <rFont val="ＭＳ 明朝"/>
        <family val="1"/>
        <charset val="128"/>
      </rPr>
      <t>（単位：千人）</t>
    </r>
    <rPh sb="0" eb="1">
      <t>ヒョウ</t>
    </rPh>
    <rPh sb="8" eb="9">
      <t>ネン</t>
    </rPh>
    <rPh sb="13" eb="15">
      <t>キョクトウ</t>
    </rPh>
    <rPh sb="17" eb="19">
      <t>ベイコク</t>
    </rPh>
    <rPh sb="21" eb="24">
      <t>リョコウシャ</t>
    </rPh>
    <rPh sb="24" eb="25">
      <t>スウ</t>
    </rPh>
    <rPh sb="38" eb="40">
      <t>タンイ</t>
    </rPh>
    <rPh sb="41" eb="43">
      <t>センニン</t>
    </rPh>
    <phoneticPr fontId="2"/>
  </si>
  <si>
    <r>
      <rPr>
        <b/>
        <sz val="11"/>
        <color theme="1"/>
        <rFont val="ＭＳ ゴシック"/>
        <family val="3"/>
        <charset val="128"/>
      </rPr>
      <t>表</t>
    </r>
    <r>
      <rPr>
        <b/>
        <sz val="11"/>
        <color theme="1"/>
        <rFont val="Times New Roman"/>
        <family val="1"/>
      </rPr>
      <t>54</t>
    </r>
    <r>
      <rPr>
        <b/>
        <sz val="11"/>
        <color theme="1"/>
        <rFont val="ＭＳ ゴシック"/>
        <family val="3"/>
        <charset val="128"/>
      </rPr>
      <t>　米国から見た中国旅行市場</t>
    </r>
    <r>
      <rPr>
        <sz val="11"/>
        <color theme="1"/>
        <rFont val="ＭＳ 明朝"/>
        <family val="1"/>
        <charset val="128"/>
      </rPr>
      <t>（単位：百万ドル）</t>
    </r>
    <rPh sb="0" eb="1">
      <t>ヒョウ</t>
    </rPh>
    <rPh sb="4" eb="6">
      <t>ベイコク</t>
    </rPh>
    <rPh sb="8" eb="9">
      <t>ミ</t>
    </rPh>
    <rPh sb="10" eb="12">
      <t>チュウゴク</t>
    </rPh>
    <rPh sb="12" eb="14">
      <t>リョコウ</t>
    </rPh>
    <rPh sb="14" eb="16">
      <t>シジョウ</t>
    </rPh>
    <rPh sb="17" eb="19">
      <t>タンイ</t>
    </rPh>
    <rPh sb="20" eb="22">
      <t>ヒャクマン</t>
    </rPh>
    <phoneticPr fontId="2"/>
  </si>
  <si>
    <r>
      <rPr>
        <b/>
        <sz val="11"/>
        <color theme="1"/>
        <rFont val="ＭＳ ゴシック"/>
        <family val="3"/>
        <charset val="128"/>
      </rPr>
      <t>表</t>
    </r>
    <r>
      <rPr>
        <b/>
        <sz val="11"/>
        <color theme="1"/>
        <rFont val="Times New Roman"/>
        <family val="1"/>
      </rPr>
      <t>55</t>
    </r>
    <r>
      <rPr>
        <b/>
        <sz val="11"/>
        <color theme="1"/>
        <rFont val="ＭＳ ゴシック"/>
        <family val="3"/>
        <charset val="128"/>
      </rPr>
      <t>　</t>
    </r>
    <r>
      <rPr>
        <b/>
        <sz val="11"/>
        <color theme="1"/>
        <rFont val="Times New Roman"/>
        <family val="1"/>
      </rPr>
      <t>2015</t>
    </r>
    <r>
      <rPr>
        <b/>
        <sz val="11"/>
        <color theme="1"/>
        <rFont val="ＭＳ ゴシック"/>
        <family val="3"/>
        <charset val="128"/>
      </rPr>
      <t>年におけるニューヨーク市内宿泊数（旅行者の出発国別）</t>
    </r>
    <r>
      <rPr>
        <sz val="11"/>
        <color theme="1"/>
        <rFont val="Times New Roman"/>
        <family val="1"/>
      </rPr>
      <t xml:space="preserve">
</t>
    </r>
    <r>
      <rPr>
        <sz val="11"/>
        <color theme="1"/>
        <rFont val="ＭＳ 明朝"/>
        <family val="1"/>
        <charset val="128"/>
      </rPr>
      <t>　　　　　　　　　　　　　　　　　　　　　　　　　（単位：千泊）</t>
    </r>
    <rPh sb="0" eb="1">
      <t>ヒョウ</t>
    </rPh>
    <rPh sb="8" eb="9">
      <t>ネン</t>
    </rPh>
    <rPh sb="19" eb="21">
      <t>シナイ</t>
    </rPh>
    <rPh sb="21" eb="23">
      <t>シュクハク</t>
    </rPh>
    <rPh sb="23" eb="24">
      <t>スウ</t>
    </rPh>
    <rPh sb="25" eb="28">
      <t>リョコウシャ</t>
    </rPh>
    <rPh sb="29" eb="31">
      <t>シュッパツ</t>
    </rPh>
    <rPh sb="31" eb="33">
      <t>クニベツ</t>
    </rPh>
    <rPh sb="61" eb="63">
      <t>タンイ</t>
    </rPh>
    <rPh sb="64" eb="65">
      <t>セン</t>
    </rPh>
    <rPh sb="65" eb="66">
      <t>ハク</t>
    </rPh>
    <phoneticPr fontId="2"/>
  </si>
  <si>
    <r>
      <rPr>
        <b/>
        <sz val="11"/>
        <color theme="1"/>
        <rFont val="ＭＳ ゴシック"/>
        <family val="3"/>
        <charset val="128"/>
      </rPr>
      <t>表</t>
    </r>
    <r>
      <rPr>
        <b/>
        <sz val="11"/>
        <color theme="1"/>
        <rFont val="Times New Roman"/>
        <family val="1"/>
      </rPr>
      <t>56</t>
    </r>
    <r>
      <rPr>
        <b/>
        <sz val="11"/>
        <color theme="1"/>
        <rFont val="ＭＳ ゴシック"/>
        <family val="3"/>
        <charset val="128"/>
      </rPr>
      <t>　ニューヨーク市への旅客トリップ数の推移
　　　　　　　　　　　　　　　　　　　　　　　</t>
    </r>
    <r>
      <rPr>
        <sz val="11"/>
        <color theme="1"/>
        <rFont val="ＭＳ 明朝"/>
        <family val="1"/>
        <charset val="128"/>
      </rPr>
      <t>（単位：百万トリップ）</t>
    </r>
    <rPh sb="0" eb="1">
      <t>ヒョウ</t>
    </rPh>
    <rPh sb="10" eb="11">
      <t>シ</t>
    </rPh>
    <rPh sb="13" eb="15">
      <t>リョキャク</t>
    </rPh>
    <rPh sb="19" eb="20">
      <t>スウ</t>
    </rPh>
    <rPh sb="21" eb="23">
      <t>スイイ</t>
    </rPh>
    <rPh sb="48" eb="50">
      <t>タンイ</t>
    </rPh>
    <rPh sb="51" eb="53">
      <t>ヒャクマン</t>
    </rPh>
    <phoneticPr fontId="2"/>
  </si>
  <si>
    <r>
      <rPr>
        <b/>
        <sz val="11"/>
        <color theme="1"/>
        <rFont val="ＭＳ ゴシック"/>
        <family val="3"/>
        <charset val="128"/>
      </rPr>
      <t>表</t>
    </r>
    <r>
      <rPr>
        <b/>
        <sz val="11"/>
        <color theme="1"/>
        <rFont val="Times New Roman"/>
        <family val="1"/>
      </rPr>
      <t>57</t>
    </r>
    <r>
      <rPr>
        <b/>
        <sz val="11"/>
        <color theme="1"/>
        <rFont val="ＭＳ ゴシック"/>
        <family val="3"/>
        <charset val="128"/>
      </rPr>
      <t>　マンハッタン内のホテル占有率および平均レート</t>
    </r>
    <rPh sb="0" eb="1">
      <t>ヒョウ</t>
    </rPh>
    <rPh sb="10" eb="11">
      <t>ナイ</t>
    </rPh>
    <rPh sb="15" eb="17">
      <t>センユウ</t>
    </rPh>
    <rPh sb="17" eb="18">
      <t>リツ</t>
    </rPh>
    <rPh sb="21" eb="23">
      <t>ヘイキン</t>
    </rPh>
    <phoneticPr fontId="2"/>
  </si>
  <si>
    <r>
      <rPr>
        <b/>
        <sz val="11"/>
        <color theme="1"/>
        <rFont val="ＭＳ ゴシック"/>
        <family val="3"/>
        <charset val="128"/>
      </rPr>
      <t>表</t>
    </r>
    <r>
      <rPr>
        <b/>
        <sz val="11"/>
        <color theme="1"/>
        <rFont val="Times New Roman"/>
        <family val="1"/>
      </rPr>
      <t>58</t>
    </r>
    <r>
      <rPr>
        <b/>
        <sz val="11"/>
        <color theme="1"/>
        <rFont val="ＭＳ ゴシック"/>
        <family val="3"/>
        <charset val="128"/>
      </rPr>
      <t>　</t>
    </r>
    <r>
      <rPr>
        <b/>
        <sz val="11"/>
        <color theme="1"/>
        <rFont val="Times New Roman"/>
        <family val="1"/>
      </rPr>
      <t>2015</t>
    </r>
    <r>
      <rPr>
        <b/>
        <sz val="11"/>
        <color theme="1"/>
        <rFont val="ＭＳ ゴシック"/>
        <family val="3"/>
        <charset val="128"/>
      </rPr>
      <t>年におけるアセアン諸国の人口および入出国率等</t>
    </r>
    <r>
      <rPr>
        <sz val="11"/>
        <color theme="1"/>
        <rFont val="ＭＳ Ｐゴシック"/>
        <family val="2"/>
        <charset val="128"/>
      </rPr>
      <t>　</t>
    </r>
    <r>
      <rPr>
        <sz val="11"/>
        <color theme="1"/>
        <rFont val="Times New Roman"/>
        <family val="1"/>
      </rPr>
      <t xml:space="preserve">                       </t>
    </r>
    <r>
      <rPr>
        <sz val="11"/>
        <color theme="1"/>
        <rFont val="ＭＳ Ｐゴシック"/>
        <family val="2"/>
        <charset val="128"/>
      </rPr>
      <t>　</t>
    </r>
    <r>
      <rPr>
        <sz val="11"/>
        <color theme="1"/>
        <rFont val="Times New Roman"/>
        <family val="1"/>
      </rPr>
      <t>(</t>
    </r>
    <r>
      <rPr>
        <sz val="11"/>
        <color theme="1"/>
        <rFont val="ＭＳ 明朝"/>
        <family val="1"/>
        <charset val="128"/>
      </rPr>
      <t>単位：千人）　　　　</t>
    </r>
    <r>
      <rPr>
        <sz val="11"/>
        <color theme="1"/>
        <rFont val="ＭＳ Ｐゴシック"/>
        <family val="2"/>
        <charset val="128"/>
      </rPr>
      <t>　　　　　　　　　　　</t>
    </r>
    <rPh sb="0" eb="1">
      <t>ヒョウ</t>
    </rPh>
    <rPh sb="8" eb="9">
      <t>ネン</t>
    </rPh>
    <rPh sb="17" eb="19">
      <t>ショコク</t>
    </rPh>
    <rPh sb="20" eb="22">
      <t>ジンコウ</t>
    </rPh>
    <rPh sb="25" eb="26">
      <t>ニュウ</t>
    </rPh>
    <rPh sb="26" eb="28">
      <t>シュッコク</t>
    </rPh>
    <rPh sb="28" eb="29">
      <t>リツ</t>
    </rPh>
    <rPh sb="29" eb="30">
      <t>トウ</t>
    </rPh>
    <rPh sb="56" eb="58">
      <t>タンイ</t>
    </rPh>
    <rPh sb="59" eb="61">
      <t>センニン</t>
    </rPh>
    <phoneticPr fontId="2"/>
  </si>
  <si>
    <r>
      <rPr>
        <b/>
        <sz val="11"/>
        <color theme="1"/>
        <rFont val="ＭＳ ゴシック"/>
        <family val="3"/>
        <charset val="128"/>
      </rPr>
      <t>表</t>
    </r>
    <r>
      <rPr>
        <b/>
        <sz val="11"/>
        <color theme="1"/>
        <rFont val="Times New Roman"/>
        <family val="1"/>
      </rPr>
      <t>59</t>
    </r>
    <r>
      <rPr>
        <b/>
        <sz val="11"/>
        <color theme="1"/>
        <rFont val="ＭＳ ゴシック"/>
        <family val="3"/>
        <charset val="128"/>
      </rPr>
      <t>　アセアン諸国等の</t>
    </r>
    <r>
      <rPr>
        <b/>
        <sz val="11"/>
        <color theme="1"/>
        <rFont val="Times New Roman"/>
        <family val="1"/>
      </rPr>
      <t>1</t>
    </r>
    <r>
      <rPr>
        <b/>
        <sz val="11"/>
        <color theme="1"/>
        <rFont val="ＭＳ ゴシック"/>
        <family val="3"/>
        <charset val="128"/>
      </rPr>
      <t>人当たり名目</t>
    </r>
    <r>
      <rPr>
        <b/>
        <sz val="11"/>
        <color theme="1"/>
        <rFont val="Times New Roman"/>
        <family val="1"/>
      </rPr>
      <t>GDP</t>
    </r>
    <r>
      <rPr>
        <b/>
        <sz val="11"/>
        <color theme="1"/>
        <rFont val="ＭＳ ゴシック"/>
        <family val="3"/>
        <charset val="128"/>
      </rPr>
      <t>の成長率
　　　　　　　　　　　　　</t>
    </r>
    <r>
      <rPr>
        <sz val="11"/>
        <color theme="1"/>
        <rFont val="ＭＳ 明朝"/>
        <family val="1"/>
        <charset val="128"/>
      </rPr>
      <t>　　</t>
    </r>
    <r>
      <rPr>
        <sz val="11"/>
        <color theme="1"/>
        <rFont val="Times New Roman"/>
        <family val="1"/>
      </rPr>
      <t>(</t>
    </r>
    <r>
      <rPr>
        <sz val="11"/>
        <color theme="1"/>
        <rFont val="ＭＳ 明朝"/>
        <family val="1"/>
        <charset val="128"/>
      </rPr>
      <t>単位：ドル）</t>
    </r>
    <rPh sb="0" eb="1">
      <t>ヒョウ</t>
    </rPh>
    <rPh sb="8" eb="10">
      <t>ショコク</t>
    </rPh>
    <rPh sb="10" eb="11">
      <t>トウ</t>
    </rPh>
    <rPh sb="13" eb="14">
      <t>ニン</t>
    </rPh>
    <rPh sb="14" eb="15">
      <t>ア</t>
    </rPh>
    <rPh sb="17" eb="19">
      <t>メイモク</t>
    </rPh>
    <rPh sb="23" eb="25">
      <t>セイチョウ</t>
    </rPh>
    <rPh sb="25" eb="26">
      <t>リツ</t>
    </rPh>
    <rPh sb="43" eb="45">
      <t>タンイ</t>
    </rPh>
    <phoneticPr fontId="2"/>
  </si>
  <si>
    <r>
      <rPr>
        <b/>
        <sz val="11"/>
        <color theme="1"/>
        <rFont val="ＭＳ ゴシック"/>
        <family val="3"/>
        <charset val="128"/>
      </rPr>
      <t>表</t>
    </r>
    <r>
      <rPr>
        <b/>
        <sz val="11"/>
        <color theme="1"/>
        <rFont val="Times New Roman"/>
        <family val="1"/>
      </rPr>
      <t>60</t>
    </r>
    <r>
      <rPr>
        <b/>
        <sz val="11"/>
        <color theme="1"/>
        <rFont val="ＭＳ ゴシック"/>
        <family val="3"/>
        <charset val="128"/>
      </rPr>
      <t>　</t>
    </r>
    <r>
      <rPr>
        <b/>
        <sz val="11"/>
        <color theme="1"/>
        <rFont val="Times New Roman"/>
        <family val="1"/>
      </rPr>
      <t>2015</t>
    </r>
    <r>
      <rPr>
        <b/>
        <sz val="11"/>
        <color theme="1"/>
        <rFont val="ＭＳ ゴシック"/>
        <family val="3"/>
        <charset val="128"/>
      </rPr>
      <t>年におけるアセアン諸国間の人流　　　　　　　　　　　　　　　　　</t>
    </r>
    <r>
      <rPr>
        <sz val="11"/>
        <color theme="1"/>
        <rFont val="ＭＳ 明朝"/>
        <family val="1"/>
        <charset val="128"/>
      </rPr>
      <t>　　（単位：千人）</t>
    </r>
    <rPh sb="0" eb="1">
      <t>ヒョウ</t>
    </rPh>
    <rPh sb="8" eb="9">
      <t>ネン</t>
    </rPh>
    <rPh sb="17" eb="19">
      <t>ショコク</t>
    </rPh>
    <rPh sb="19" eb="20">
      <t>カン</t>
    </rPh>
    <rPh sb="21" eb="22">
      <t>ジン</t>
    </rPh>
    <rPh sb="22" eb="23">
      <t>リュウ</t>
    </rPh>
    <rPh sb="43" eb="45">
      <t>タンイ</t>
    </rPh>
    <rPh sb="46" eb="47">
      <t>セン</t>
    </rPh>
    <rPh sb="47" eb="48">
      <t>ニン</t>
    </rPh>
    <phoneticPr fontId="2"/>
  </si>
  <si>
    <r>
      <rPr>
        <b/>
        <sz val="11"/>
        <color rgb="FF000000"/>
        <rFont val="ＭＳ ゴシック"/>
        <family val="3"/>
        <charset val="128"/>
      </rPr>
      <t>表</t>
    </r>
    <r>
      <rPr>
        <b/>
        <sz val="11"/>
        <color rgb="FF000000"/>
        <rFont val="Times New Roman"/>
        <family val="1"/>
      </rPr>
      <t>61</t>
    </r>
    <r>
      <rPr>
        <b/>
        <sz val="11"/>
        <color rgb="FF000000"/>
        <rFont val="ＭＳ ゴシック"/>
        <family val="3"/>
        <charset val="128"/>
      </rPr>
      <t>　</t>
    </r>
    <r>
      <rPr>
        <b/>
        <sz val="11"/>
        <color rgb="FF000000"/>
        <rFont val="Times New Roman"/>
        <family val="1"/>
      </rPr>
      <t>2014</t>
    </r>
    <r>
      <rPr>
        <b/>
        <sz val="11"/>
        <color rgb="FF000000"/>
        <rFont val="ＭＳ ゴシック"/>
        <family val="3"/>
        <charset val="128"/>
      </rPr>
      <t>年におけるドイツ訪問者の消費額</t>
    </r>
    <rPh sb="0" eb="1">
      <t>ヒョウ</t>
    </rPh>
    <rPh sb="20" eb="22">
      <t>ショウヒ</t>
    </rPh>
    <rPh sb="22" eb="23">
      <t>ガク</t>
    </rPh>
    <phoneticPr fontId="2"/>
  </si>
  <si>
    <r>
      <rPr>
        <b/>
        <sz val="11"/>
        <color theme="1"/>
        <rFont val="ＭＳ ゴシック"/>
        <family val="3"/>
        <charset val="128"/>
      </rPr>
      <t>表</t>
    </r>
    <r>
      <rPr>
        <b/>
        <sz val="11"/>
        <color theme="1"/>
        <rFont val="Times New Roman"/>
        <family val="1"/>
      </rPr>
      <t>62</t>
    </r>
    <r>
      <rPr>
        <b/>
        <sz val="11"/>
        <color theme="1"/>
        <rFont val="ＭＳ ゴシック"/>
        <family val="3"/>
        <charset val="128"/>
      </rPr>
      <t>　台湾における外国人旅行者の消費額　　　　　　　</t>
    </r>
    <r>
      <rPr>
        <sz val="11"/>
        <color theme="1"/>
        <rFont val="ＭＳ 明朝"/>
        <family val="1"/>
        <charset val="128"/>
      </rPr>
      <t>（単位：ドル）　</t>
    </r>
    <rPh sb="0" eb="1">
      <t>ヒョウ</t>
    </rPh>
    <rPh sb="4" eb="6">
      <t>タイワン</t>
    </rPh>
    <rPh sb="10" eb="12">
      <t>ガイコク</t>
    </rPh>
    <rPh sb="12" eb="13">
      <t>ジン</t>
    </rPh>
    <rPh sb="13" eb="16">
      <t>リョコウシャ</t>
    </rPh>
    <rPh sb="17" eb="19">
      <t>ショウヒ</t>
    </rPh>
    <rPh sb="19" eb="20">
      <t>ガク</t>
    </rPh>
    <rPh sb="28" eb="30">
      <t>タンイ</t>
    </rPh>
    <phoneticPr fontId="2"/>
  </si>
  <si>
    <r>
      <rPr>
        <b/>
        <sz val="11"/>
        <color theme="1"/>
        <rFont val="ＭＳ ゴシック"/>
        <family val="3"/>
        <charset val="128"/>
      </rPr>
      <t>表</t>
    </r>
    <r>
      <rPr>
        <b/>
        <sz val="11"/>
        <color theme="1"/>
        <rFont val="Times New Roman"/>
        <family val="1"/>
      </rPr>
      <t>63</t>
    </r>
    <r>
      <rPr>
        <b/>
        <sz val="11"/>
        <color theme="1"/>
        <rFont val="ＭＳ ゴシック"/>
        <family val="3"/>
        <charset val="128"/>
      </rPr>
      <t>　中国本土居住者の出国状況と</t>
    </r>
    <r>
      <rPr>
        <b/>
        <sz val="11"/>
        <color theme="1"/>
        <rFont val="Times New Roman"/>
        <family val="1"/>
      </rPr>
      <t>2020</t>
    </r>
    <r>
      <rPr>
        <b/>
        <sz val="11"/>
        <color theme="1"/>
        <rFont val="ＭＳ ゴシック"/>
        <family val="3"/>
        <charset val="128"/>
      </rPr>
      <t>年の予測　</t>
    </r>
    <r>
      <rPr>
        <sz val="11"/>
        <color theme="1"/>
        <rFont val="ＭＳ 明朝"/>
        <family val="1"/>
        <charset val="128"/>
      </rPr>
      <t>　　　　　</t>
    </r>
    <r>
      <rPr>
        <sz val="11"/>
        <color theme="1"/>
        <rFont val="Times New Roman"/>
        <family val="1"/>
      </rPr>
      <t>(</t>
    </r>
    <r>
      <rPr>
        <sz val="11"/>
        <color theme="1"/>
        <rFont val="ＭＳ 明朝"/>
        <family val="1"/>
        <charset val="128"/>
      </rPr>
      <t>単位：百万人）</t>
    </r>
    <rPh sb="0" eb="1">
      <t>ヒョウ</t>
    </rPh>
    <rPh sb="4" eb="6">
      <t>チュウゴク</t>
    </rPh>
    <rPh sb="6" eb="8">
      <t>ホンド</t>
    </rPh>
    <rPh sb="8" eb="11">
      <t>キョジュウシャ</t>
    </rPh>
    <rPh sb="12" eb="14">
      <t>シュッコク</t>
    </rPh>
    <rPh sb="14" eb="16">
      <t>ジョウキョウ</t>
    </rPh>
    <rPh sb="21" eb="22">
      <t>ネン</t>
    </rPh>
    <rPh sb="23" eb="25">
      <t>ヨソク</t>
    </rPh>
    <rPh sb="32" eb="34">
      <t>タンイ</t>
    </rPh>
    <rPh sb="35" eb="37">
      <t>ヒャクマン</t>
    </rPh>
    <rPh sb="37" eb="38">
      <t>ニン</t>
    </rPh>
    <phoneticPr fontId="2"/>
  </si>
  <si>
    <r>
      <rPr>
        <b/>
        <sz val="11"/>
        <color theme="1"/>
        <rFont val="ＭＳ ゴシック"/>
        <family val="3"/>
        <charset val="128"/>
      </rPr>
      <t>表</t>
    </r>
    <r>
      <rPr>
        <b/>
        <sz val="11"/>
        <color theme="1"/>
        <rFont val="Times New Roman"/>
        <family val="1"/>
      </rPr>
      <t>64</t>
    </r>
    <r>
      <rPr>
        <b/>
        <sz val="11"/>
        <color theme="1"/>
        <rFont val="ＭＳ ゴシック"/>
        <family val="3"/>
        <charset val="128"/>
      </rPr>
      <t>　中南米諸国における米国発の訪問者（宿泊客）の比率（</t>
    </r>
    <r>
      <rPr>
        <b/>
        <sz val="11"/>
        <color theme="1"/>
        <rFont val="Times New Roman"/>
        <family val="1"/>
      </rPr>
      <t>2015</t>
    </r>
    <r>
      <rPr>
        <b/>
        <sz val="11"/>
        <color theme="1"/>
        <rFont val="ＭＳ ゴシック"/>
        <family val="3"/>
        <charset val="128"/>
      </rPr>
      <t>年）　　　　　</t>
    </r>
    <r>
      <rPr>
        <sz val="11"/>
        <color theme="1"/>
        <rFont val="ＭＳ 明朝"/>
        <family val="1"/>
        <charset val="128"/>
      </rPr>
      <t>（単位：千人）</t>
    </r>
    <rPh sb="0" eb="1">
      <t>ヒョウ</t>
    </rPh>
    <rPh sb="4" eb="7">
      <t>チュウナンベイ</t>
    </rPh>
    <rPh sb="7" eb="9">
      <t>ショコク</t>
    </rPh>
    <rPh sb="13" eb="15">
      <t>ベイコク</t>
    </rPh>
    <rPh sb="15" eb="16">
      <t>ハツ</t>
    </rPh>
    <rPh sb="17" eb="20">
      <t>ホウモンシャ</t>
    </rPh>
    <rPh sb="21" eb="23">
      <t>シュクハク</t>
    </rPh>
    <rPh sb="23" eb="24">
      <t>キャク</t>
    </rPh>
    <rPh sb="26" eb="28">
      <t>ヒリツ</t>
    </rPh>
    <rPh sb="33" eb="34">
      <t>ネン</t>
    </rPh>
    <rPh sb="41" eb="43">
      <t>タンイ</t>
    </rPh>
    <rPh sb="44" eb="45">
      <t>セン</t>
    </rPh>
    <rPh sb="45" eb="46">
      <t>ニン</t>
    </rPh>
    <phoneticPr fontId="2"/>
  </si>
  <si>
    <r>
      <rPr>
        <b/>
        <sz val="11"/>
        <color theme="1"/>
        <rFont val="ＭＳ ゴシック"/>
        <family val="3"/>
        <charset val="128"/>
      </rPr>
      <t>表</t>
    </r>
    <r>
      <rPr>
        <b/>
        <sz val="11"/>
        <color theme="1"/>
        <rFont val="Times New Roman"/>
        <family val="1"/>
      </rPr>
      <t>65</t>
    </r>
    <r>
      <rPr>
        <b/>
        <sz val="11"/>
        <color theme="1"/>
        <rFont val="ＭＳ ゴシック"/>
        <family val="3"/>
        <charset val="128"/>
      </rPr>
      <t>　中国本土からの訪問者（宿泊客）数に関する予測
　</t>
    </r>
    <r>
      <rPr>
        <sz val="11"/>
        <color theme="1"/>
        <rFont val="ＭＳ 明朝"/>
        <family val="1"/>
        <charset val="128"/>
      </rPr>
      <t>　　　　　　　　　　　　　　　　　　　　　　　　　　　　　　</t>
    </r>
    <r>
      <rPr>
        <sz val="11"/>
        <color theme="1"/>
        <rFont val="Times New Roman"/>
        <family val="1"/>
      </rPr>
      <t>(</t>
    </r>
    <r>
      <rPr>
        <sz val="11"/>
        <color theme="1"/>
        <rFont val="ＭＳ 明朝"/>
        <family val="1"/>
        <charset val="128"/>
      </rPr>
      <t>単位：千人）</t>
    </r>
    <rPh sb="0" eb="1">
      <t>ヒョウ</t>
    </rPh>
    <rPh sb="4" eb="6">
      <t>チュウゴク</t>
    </rPh>
    <rPh sb="6" eb="8">
      <t>ホンド</t>
    </rPh>
    <rPh sb="11" eb="13">
      <t>ホウモン</t>
    </rPh>
    <rPh sb="13" eb="14">
      <t>シャ</t>
    </rPh>
    <rPh sb="15" eb="18">
      <t>シュクハクキャク</t>
    </rPh>
    <rPh sb="19" eb="20">
      <t>スウ</t>
    </rPh>
    <rPh sb="21" eb="22">
      <t>カン</t>
    </rPh>
    <rPh sb="24" eb="26">
      <t>ヨソク</t>
    </rPh>
    <rPh sb="59" eb="61">
      <t>タンイ</t>
    </rPh>
    <rPh sb="62" eb="64">
      <t>センニン</t>
    </rPh>
    <phoneticPr fontId="2"/>
  </si>
  <si>
    <r>
      <rPr>
        <sz val="10"/>
        <color rgb="FF000000"/>
        <rFont val="ＭＳ 明朝"/>
        <family val="1"/>
        <charset val="128"/>
      </rPr>
      <t>出典：表</t>
    </r>
    <r>
      <rPr>
        <sz val="10"/>
        <color rgb="FF000000"/>
        <rFont val="Times New Roman"/>
        <family val="1"/>
      </rPr>
      <t>2</t>
    </r>
    <r>
      <rPr>
        <sz val="10"/>
        <color rgb="FF000000"/>
        <rFont val="ＭＳ 明朝"/>
        <family val="1"/>
        <charset val="128"/>
      </rPr>
      <t>に同じ。</t>
    </r>
    <r>
      <rPr>
        <sz val="10"/>
        <color rgb="FF000000"/>
        <rFont val="Times New Roman"/>
        <family val="1"/>
      </rPr>
      <t xml:space="preserve"> </t>
    </r>
    <rPh sb="0" eb="2">
      <t>シュッテン</t>
    </rPh>
    <rPh sb="3" eb="4">
      <t>ヒョウ</t>
    </rPh>
    <rPh sb="6" eb="7">
      <t>オナ</t>
    </rPh>
    <phoneticPr fontId="2"/>
  </si>
  <si>
    <r>
      <rPr>
        <sz val="10"/>
        <color rgb="FF000000"/>
        <rFont val="ＭＳ 明朝"/>
        <family val="1"/>
        <charset val="128"/>
      </rPr>
      <t>出典：</t>
    </r>
    <r>
      <rPr>
        <sz val="10"/>
        <color rgb="FF000000"/>
        <rFont val="Times New Roman"/>
        <family val="1"/>
      </rPr>
      <t>World Tourism Organization &lt;http://mkt.unwto.org/en/barometer&gt;</t>
    </r>
    <rPh sb="0" eb="2">
      <t>シュッテン</t>
    </rPh>
    <phoneticPr fontId="2"/>
  </si>
  <si>
    <r>
      <rPr>
        <sz val="10"/>
        <rFont val="ＭＳ 明朝"/>
        <family val="1"/>
        <charset val="128"/>
      </rPr>
      <t>出典：</t>
    </r>
    <r>
      <rPr>
        <sz val="10"/>
        <rFont val="Times New Roman"/>
        <family val="1"/>
      </rPr>
      <t>National Travel &amp; Tourism Office &lt;http://travel.trade.gov/research/monthly/arrivals/index.asp&gt;</t>
    </r>
    <rPh sb="0" eb="2">
      <t>シュッテン</t>
    </rPh>
    <phoneticPr fontId="20"/>
  </si>
  <si>
    <r>
      <rPr>
        <sz val="10"/>
        <color theme="1"/>
        <rFont val="ＭＳ 明朝"/>
        <family val="1"/>
        <charset val="128"/>
      </rPr>
      <t>出典：</t>
    </r>
    <r>
      <rPr>
        <sz val="10"/>
        <color theme="1"/>
        <rFont val="Times New Roman"/>
        <family val="1"/>
      </rPr>
      <t>Bureau of Transportation Statistics &lt;https://www.rita.dot.gov/bts/sites/rita.dot.gov.bts/files/publications/north_american_trade_and_travel_trends/html/table_8.html&gt;</t>
    </r>
    <rPh sb="0" eb="2">
      <t>シュッテン</t>
    </rPh>
    <phoneticPr fontId="2"/>
  </si>
  <si>
    <r>
      <rPr>
        <sz val="10"/>
        <color theme="1"/>
        <rFont val="ＭＳ 明朝"/>
        <family val="1"/>
        <charset val="128"/>
      </rPr>
      <t>出典：</t>
    </r>
    <r>
      <rPr>
        <sz val="10"/>
        <color theme="1"/>
        <rFont val="Times New Roman"/>
        <family val="1"/>
      </rPr>
      <t>Bureau of Transportation Statistics &lt;https://www.rita.dot.gov/bts/sites/rita.dot.gov.bts/files/publications/north_american_trade_and_travel_trends/html/table_9.html&gt;</t>
    </r>
    <phoneticPr fontId="2"/>
  </si>
  <si>
    <r>
      <rPr>
        <sz val="10"/>
        <color theme="1"/>
        <rFont val="ＭＳ 明朝"/>
        <family val="1"/>
        <charset val="128"/>
      </rPr>
      <t>出典：</t>
    </r>
    <r>
      <rPr>
        <sz val="10"/>
        <color theme="1"/>
        <rFont val="Times New Roman"/>
        <family val="1"/>
      </rPr>
      <t>Statistics Canada &lt;http://www.statcan.gc.ca/tables-tableaux/sum-som/l01/cst01/arts38a-eng.htm&gt;</t>
    </r>
    <rPh sb="0" eb="2">
      <t>シュッテン</t>
    </rPh>
    <phoneticPr fontId="2"/>
  </si>
  <si>
    <r>
      <rPr>
        <sz val="10"/>
        <color theme="1"/>
        <rFont val="ＭＳ 明朝"/>
        <family val="1"/>
        <charset val="128"/>
      </rPr>
      <t>出典：世界経済のネタ帳</t>
    </r>
    <r>
      <rPr>
        <sz val="10"/>
        <color theme="1"/>
        <rFont val="Times New Roman"/>
        <family val="1"/>
      </rPr>
      <t xml:space="preserve"> &lt;http://ecodb.net/exec/trans_exchange.php?type=EXCHANGE&amp;b=USD&amp;c1=MXN&amp;ym=M&gt;; National Travel &amp; Tourism office &lt;http://travel.trade.gov/outreachpages/outbound.general_information.outbound_overview.asp&gt;</t>
    </r>
    <rPh sb="0" eb="2">
      <t>シュッテン</t>
    </rPh>
    <rPh sb="10" eb="11">
      <t>トバリ</t>
    </rPh>
    <phoneticPr fontId="2"/>
  </si>
  <si>
    <r>
      <rPr>
        <sz val="10"/>
        <color theme="1"/>
        <rFont val="ＭＳ 明朝"/>
        <family val="1"/>
        <charset val="128"/>
      </rPr>
      <t>出典：</t>
    </r>
    <r>
      <rPr>
        <sz val="10"/>
        <color theme="1"/>
        <rFont val="Times New Roman"/>
        <family val="1"/>
      </rPr>
      <t xml:space="preserve">OECD Statistics &lt;https://stats.oecd.org/Index.aspx?DataSetCode=TOURISM&gt;; </t>
    </r>
    <r>
      <rPr>
        <sz val="10"/>
        <color theme="1"/>
        <rFont val="ＭＳ 明朝"/>
        <family val="1"/>
        <charset val="128"/>
      </rPr>
      <t>中華民国交通部観光局</t>
    </r>
    <r>
      <rPr>
        <sz val="10"/>
        <color theme="1"/>
        <rFont val="Times New Roman"/>
        <family val="1"/>
      </rPr>
      <t xml:space="preserve"> &lt;http://admin.taiwan.net.tw/statistics/month.aspx?no=135&gt;; </t>
    </r>
    <r>
      <rPr>
        <sz val="10"/>
        <color theme="1"/>
        <rFont val="ＭＳ 明朝"/>
        <family val="1"/>
        <charset val="128"/>
      </rPr>
      <t>香港旅業網</t>
    </r>
    <r>
      <rPr>
        <sz val="10"/>
        <color theme="1"/>
        <rFont val="Times New Roman"/>
        <family val="1"/>
      </rPr>
      <t xml:space="preserve"> &lt;http://securepartnernet.hktb.com/filemanager/publication/235/Default.html&gt;; </t>
    </r>
    <r>
      <rPr>
        <sz val="10"/>
        <color theme="1"/>
        <rFont val="ＭＳ 明朝"/>
        <family val="1"/>
        <charset val="128"/>
      </rPr>
      <t>韓国観光公社</t>
    </r>
    <r>
      <rPr>
        <sz val="10"/>
        <color theme="1"/>
        <rFont val="Times New Roman"/>
        <family val="1"/>
      </rPr>
      <t xml:space="preserve"> &lt;https://kto.visitkorea.or.kr/eng/tourismStatics/keyFacts/KoreaMonthlyStatistics.kto&gt;; Macao Tourism Industry Net &lt;http://industry.macaotourism.gov.mo/en/Statistics_and_Studies/list_statistics.php?id=39,29&amp;page_id=10&gt;; Travel China Guide &lt;https://www.travelchinaguide.com/tourism/&gt;</t>
    </r>
    <rPh sb="0" eb="2">
      <t>シュッテン</t>
    </rPh>
    <phoneticPr fontId="2"/>
  </si>
  <si>
    <r>
      <rPr>
        <sz val="10"/>
        <color theme="1"/>
        <rFont val="ＭＳ 明朝"/>
        <family val="1"/>
        <charset val="128"/>
      </rPr>
      <t>出典：香港旅業網</t>
    </r>
    <r>
      <rPr>
        <sz val="10"/>
        <color theme="1"/>
        <rFont val="Times New Roman"/>
        <family val="1"/>
      </rPr>
      <t xml:space="preserve"> &lt;http://securepartnernet.hktb.com/filemanager/publication/235/Default.html&gt;</t>
    </r>
    <rPh sb="0" eb="2">
      <t>シュッテン</t>
    </rPh>
    <phoneticPr fontId="2"/>
  </si>
  <si>
    <r>
      <rPr>
        <sz val="10"/>
        <color theme="1"/>
        <rFont val="ＭＳ 明朝"/>
        <family val="1"/>
        <charset val="128"/>
      </rPr>
      <t>出典：</t>
    </r>
    <r>
      <rPr>
        <sz val="10"/>
        <color theme="1"/>
        <rFont val="Times New Roman"/>
        <family val="1"/>
      </rPr>
      <t>OECD Statistics &lt;https://stats.oecd.org/Index.aspx?DataSetCode=TOURISM&gt;</t>
    </r>
    <rPh sb="0" eb="2">
      <t>シュッテン</t>
    </rPh>
    <phoneticPr fontId="2"/>
  </si>
  <si>
    <r>
      <rPr>
        <sz val="10"/>
        <rFont val="ＭＳ 明朝"/>
        <family val="1"/>
        <charset val="128"/>
      </rPr>
      <t>出典：グローバルノート―</t>
    </r>
    <r>
      <rPr>
        <sz val="10"/>
        <rFont val="Times New Roman"/>
        <family val="1"/>
      </rPr>
      <t xml:space="preserve"> </t>
    </r>
    <r>
      <rPr>
        <sz val="10"/>
        <rFont val="ＭＳ 明朝"/>
        <family val="1"/>
        <charset val="128"/>
      </rPr>
      <t>国際統計・国別統計専門サイト</t>
    </r>
    <r>
      <rPr>
        <sz val="10"/>
        <rFont val="Times New Roman"/>
        <family val="1"/>
      </rPr>
      <t xml:space="preserve"> &lt;http://www.globalnote.jp/category/9/66/&gt;</t>
    </r>
    <r>
      <rPr>
        <sz val="10"/>
        <rFont val="ＭＳ 明朝"/>
        <family val="1"/>
        <charset val="128"/>
      </rPr>
      <t>（</t>
    </r>
    <r>
      <rPr>
        <sz val="10"/>
        <rFont val="Times New Roman"/>
        <family val="1"/>
      </rPr>
      <t>2017</t>
    </r>
    <r>
      <rPr>
        <sz val="10"/>
        <rFont val="ＭＳ 明朝"/>
        <family val="1"/>
        <charset val="128"/>
      </rPr>
      <t>年</t>
    </r>
    <r>
      <rPr>
        <sz val="10"/>
        <rFont val="Times New Roman"/>
        <family val="1"/>
      </rPr>
      <t>3</t>
    </r>
    <r>
      <rPr>
        <sz val="10"/>
        <rFont val="ＭＳ 明朝"/>
        <family val="1"/>
        <charset val="128"/>
      </rPr>
      <t>月</t>
    </r>
    <r>
      <rPr>
        <sz val="10"/>
        <rFont val="Times New Roman"/>
        <family val="1"/>
      </rPr>
      <t>10</t>
    </r>
    <r>
      <rPr>
        <sz val="10"/>
        <rFont val="ＭＳ 明朝"/>
        <family val="1"/>
        <charset val="128"/>
      </rPr>
      <t>日最終閲覧。以下、本稿において最終閲覧日が左記と同日の場合は記載を省略する。）</t>
    </r>
    <rPh sb="80" eb="82">
      <t>サイシュウ</t>
    </rPh>
    <rPh sb="94" eb="96">
      <t>サイシュウ</t>
    </rPh>
    <rPh sb="100" eb="102">
      <t>サキ</t>
    </rPh>
    <rPh sb="109" eb="111">
      <t>キサイ</t>
    </rPh>
    <phoneticPr fontId="2"/>
  </si>
  <si>
    <r>
      <rPr>
        <sz val="10"/>
        <rFont val="ＭＳ 明朝"/>
        <family val="1"/>
        <charset val="128"/>
      </rPr>
      <t>出典：グローバルノート―</t>
    </r>
    <r>
      <rPr>
        <sz val="10"/>
        <rFont val="Times New Roman"/>
        <family val="1"/>
      </rPr>
      <t xml:space="preserve"> </t>
    </r>
    <r>
      <rPr>
        <sz val="10"/>
        <rFont val="ＭＳ 明朝"/>
        <family val="1"/>
        <charset val="128"/>
      </rPr>
      <t>国際統計・国別統計専門サイト</t>
    </r>
    <r>
      <rPr>
        <sz val="10"/>
        <rFont val="Times New Roman"/>
        <family val="1"/>
      </rPr>
      <t xml:space="preserve"> &lt;http://www.globalnote.jp/post-3325.html</t>
    </r>
    <r>
      <rPr>
        <sz val="10"/>
        <rFont val="ＭＳ 明朝"/>
        <family val="1"/>
        <charset val="128"/>
      </rPr>
      <t>、</t>
    </r>
    <r>
      <rPr>
        <sz val="10"/>
        <rFont val="Times New Roman"/>
        <family val="1"/>
      </rPr>
      <t>http://www.globalnote.jp/post-3327.html&gt;</t>
    </r>
    <rPh sb="0" eb="2">
      <t>シュッテン</t>
    </rPh>
    <phoneticPr fontId="2"/>
  </si>
  <si>
    <r>
      <rPr>
        <sz val="10"/>
        <color theme="1"/>
        <rFont val="ＭＳ 明朝"/>
        <family val="1"/>
        <charset val="128"/>
      </rPr>
      <t>出典：中華民国交通部観光局</t>
    </r>
    <r>
      <rPr>
        <sz val="10"/>
        <color theme="1"/>
        <rFont val="Times New Roman"/>
        <family val="1"/>
      </rPr>
      <t xml:space="preserve"> &lt;http://admin.taiwan.net.tw/statistics/year.aspx?no=134&gt;</t>
    </r>
    <rPh sb="0" eb="2">
      <t>シュッテン</t>
    </rPh>
    <rPh sb="3" eb="5">
      <t>チュウカ</t>
    </rPh>
    <rPh sb="5" eb="7">
      <t>ミンコク</t>
    </rPh>
    <rPh sb="7" eb="9">
      <t>コウツウ</t>
    </rPh>
    <rPh sb="9" eb="10">
      <t>ブ</t>
    </rPh>
    <rPh sb="10" eb="13">
      <t>カンコウキョク</t>
    </rPh>
    <phoneticPr fontId="2"/>
  </si>
  <si>
    <r>
      <rPr>
        <sz val="10"/>
        <color theme="1"/>
        <rFont val="ＭＳ 明朝"/>
        <family val="1"/>
        <charset val="128"/>
      </rPr>
      <t>出典：中華人民共和国国家旅游局</t>
    </r>
    <r>
      <rPr>
        <sz val="10"/>
        <color theme="1"/>
        <rFont val="Times New Roman"/>
        <family val="1"/>
      </rPr>
      <t xml:space="preserve"> &lt;http://www.cnta.gov.cn/zwgk/lysj/201601/t20160118_758404.shtml&gt;</t>
    </r>
    <rPh sb="0" eb="2">
      <t>シュッテン</t>
    </rPh>
    <rPh sb="3" eb="5">
      <t>チュウカ</t>
    </rPh>
    <rPh sb="5" eb="7">
      <t>ジンミン</t>
    </rPh>
    <rPh sb="7" eb="9">
      <t>キョウワ</t>
    </rPh>
    <rPh sb="9" eb="10">
      <t>コク</t>
    </rPh>
    <rPh sb="10" eb="12">
      <t>コッカ</t>
    </rPh>
    <rPh sb="12" eb="14">
      <t>リョユウ</t>
    </rPh>
    <rPh sb="14" eb="15">
      <t>キョク</t>
    </rPh>
    <phoneticPr fontId="2"/>
  </si>
  <si>
    <r>
      <rPr>
        <sz val="10"/>
        <color theme="1"/>
        <rFont val="ＭＳ 明朝"/>
        <family val="1"/>
        <charset val="128"/>
      </rPr>
      <t>出典：</t>
    </r>
    <r>
      <rPr>
        <sz val="10"/>
        <color theme="1"/>
        <rFont val="Times New Roman"/>
        <family val="1"/>
      </rPr>
      <t>Destination Canada &lt;https://en.destinationcanada.com/sites/default/files/pdf/Research/Stats-figures/International-visitor-arrivals/International-trips/66-001-p2014012-eng.pdf&gt;</t>
    </r>
    <rPh sb="0" eb="2">
      <t>シュッテン</t>
    </rPh>
    <phoneticPr fontId="2"/>
  </si>
  <si>
    <r>
      <rPr>
        <sz val="10"/>
        <color theme="1"/>
        <rFont val="ＭＳ 明朝"/>
        <family val="1"/>
        <charset val="128"/>
      </rPr>
      <t>出典：</t>
    </r>
    <r>
      <rPr>
        <sz val="10"/>
        <color theme="1"/>
        <rFont val="Times New Roman"/>
        <family val="1"/>
      </rPr>
      <t>OECD Statistics &lt;https://stats.oecd.org/Index.aspx?DataSetCode=TOURISM&gt;; U.S. Department of Commerce &lt;http://travel.trade.gov/outreachpages/download_data_table/2015-outbound-to-overseas-market-profile.pdf&gt;; Destination Canada &lt;https://en.destinationcanada.com/sites/default/files/pdf/Research/Stats-figures/International-visitor-arrivals/International-trips/66-001-p2014012-eng.pdf&gt;; Statistics Canada &lt;http://www.statcan.gc.ca/tables-tableaux/sum-som/l01/cst01/arts38b-eng.htm&gt;</t>
    </r>
    <rPh sb="0" eb="2">
      <t>シュッテン</t>
    </rPh>
    <phoneticPr fontId="2"/>
  </si>
  <si>
    <r>
      <rPr>
        <sz val="10"/>
        <color rgb="FF000000"/>
        <rFont val="ＭＳ 明朝"/>
        <family val="1"/>
        <charset val="128"/>
      </rPr>
      <t>出典：長崎県</t>
    </r>
    <r>
      <rPr>
        <sz val="10"/>
        <color rgb="FF000000"/>
        <rFont val="Times New Roman"/>
        <family val="1"/>
      </rPr>
      <t xml:space="preserve"> &lt;https://www.pref.nagasaki.jp/shared/uploads/2016/03/1458532424.pdf&gt;</t>
    </r>
    <rPh sb="0" eb="2">
      <t>シュッテン</t>
    </rPh>
    <rPh sb="3" eb="6">
      <t>ナガサキケン</t>
    </rPh>
    <phoneticPr fontId="2"/>
  </si>
  <si>
    <r>
      <rPr>
        <sz val="10"/>
        <color theme="1"/>
        <rFont val="ＭＳ 明朝"/>
        <family val="1"/>
        <charset val="128"/>
      </rPr>
      <t>出典</t>
    </r>
    <r>
      <rPr>
        <sz val="10"/>
        <rFont val="ＭＳ 明朝"/>
        <family val="1"/>
        <charset val="128"/>
      </rPr>
      <t>：</t>
    </r>
    <r>
      <rPr>
        <sz val="10"/>
        <rFont val="Times New Roman"/>
        <family val="1"/>
      </rPr>
      <t>OECD Statistics &lt;</t>
    </r>
    <r>
      <rPr>
        <sz val="10"/>
        <color theme="1"/>
        <rFont val="Times New Roman"/>
        <family val="1"/>
      </rPr>
      <t>https://stats.oecd.org/Index.aspx?DataSetCode=TOURISM&gt;</t>
    </r>
    <rPh sb="0" eb="2">
      <t>シュッテン</t>
    </rPh>
    <phoneticPr fontId="20"/>
  </si>
  <si>
    <r>
      <rPr>
        <sz val="10"/>
        <rFont val="ＭＳ 明朝"/>
        <family val="1"/>
        <charset val="128"/>
      </rPr>
      <t>出典：</t>
    </r>
    <r>
      <rPr>
        <sz val="10"/>
        <rFont val="Times New Roman"/>
        <family val="1"/>
      </rPr>
      <t>Rosturism &lt;http://www.russiatourism.ru/contents/statistika/&gt;</t>
    </r>
    <rPh sb="0" eb="2">
      <t>シュッテン</t>
    </rPh>
    <phoneticPr fontId="2"/>
  </si>
  <si>
    <r>
      <rPr>
        <sz val="10"/>
        <color theme="1"/>
        <rFont val="ＭＳ 明朝"/>
        <family val="1"/>
        <charset val="128"/>
      </rPr>
      <t>出典：中華民国交通部観光局</t>
    </r>
    <r>
      <rPr>
        <sz val="10"/>
        <color theme="1"/>
        <rFont val="Times New Roman"/>
        <family val="1"/>
      </rPr>
      <t xml:space="preserve"> &lt;http://admin.taiwan.net.tw/upload/statistic_eng/20160810/4ba2be7b-4a36-4392-8f97-2ffa4d6e3b32.pdf&gt;</t>
    </r>
    <rPh sb="0" eb="2">
      <t>シュッテン</t>
    </rPh>
    <rPh sb="3" eb="5">
      <t>チュウカ</t>
    </rPh>
    <rPh sb="5" eb="7">
      <t>ミンコク</t>
    </rPh>
    <rPh sb="7" eb="9">
      <t>コウツウ</t>
    </rPh>
    <rPh sb="9" eb="10">
      <t>ブ</t>
    </rPh>
    <rPh sb="10" eb="13">
      <t>カンコウキョク</t>
    </rPh>
    <phoneticPr fontId="2"/>
  </si>
  <si>
    <r>
      <rPr>
        <sz val="10.5"/>
        <color theme="1"/>
        <rFont val="ＭＳ 明朝"/>
        <family val="1"/>
        <charset val="128"/>
      </rPr>
      <t>出典：</t>
    </r>
    <r>
      <rPr>
        <sz val="10.5"/>
        <color theme="1"/>
        <rFont val="Times New Roman"/>
        <family val="1"/>
      </rPr>
      <t xml:space="preserve">Dimanche, Frederic, </t>
    </r>
    <r>
      <rPr>
        <i/>
        <sz val="10.5"/>
        <color theme="1"/>
        <rFont val="Times New Roman"/>
        <family val="1"/>
      </rPr>
      <t>Tourism in Russia: A Management Handbook</t>
    </r>
    <r>
      <rPr>
        <sz val="10.5"/>
        <color theme="1"/>
        <rFont val="Times New Roman"/>
        <family val="1"/>
      </rPr>
      <t>, Emerald Group Publishing, 2017, pp. 19-20.</t>
    </r>
    <rPh sb="0" eb="2">
      <t>シュッテン</t>
    </rPh>
    <phoneticPr fontId="2"/>
  </si>
  <si>
    <r>
      <rPr>
        <sz val="11"/>
        <color rgb="FFFF0000"/>
        <rFont val="ＭＳ Ｐゴシック"/>
        <family val="2"/>
        <charset val="128"/>
      </rPr>
      <t>↑</t>
    </r>
    <phoneticPr fontId="2"/>
  </si>
  <si>
    <r>
      <rPr>
        <sz val="11"/>
        <color rgb="FFFF0000"/>
        <rFont val="ＭＳ Ｐゴシック"/>
        <family val="2"/>
        <charset val="128"/>
      </rPr>
      <t>元のデータには</t>
    </r>
    <r>
      <rPr>
        <sz val="11"/>
        <color rgb="FFFF0000"/>
        <rFont val="Times New Roman"/>
        <family val="1"/>
      </rPr>
      <t>Tourism in Russia, pp. 19-20</t>
    </r>
    <r>
      <rPr>
        <sz val="11"/>
        <color rgb="FFFF0000"/>
        <rFont val="ＭＳ Ｐゴシック"/>
        <family val="2"/>
        <charset val="128"/>
      </rPr>
      <t>とだけ入力されておりました。</t>
    </r>
    <rPh sb="0" eb="1">
      <t>モト</t>
    </rPh>
    <rPh sb="38" eb="40">
      <t>ニュウリョク</t>
    </rPh>
    <phoneticPr fontId="2"/>
  </si>
  <si>
    <r>
      <t>Amazon</t>
    </r>
    <r>
      <rPr>
        <sz val="11"/>
        <color rgb="FFFF0000"/>
        <rFont val="ＭＳ Ｐゴシック"/>
        <family val="2"/>
        <charset val="128"/>
      </rPr>
      <t>で検索したところ、上記の書籍が見つかりましたが、先生が参照されたものと同じでしょうか。</t>
    </r>
    <rPh sb="7" eb="9">
      <t>ケンサク</t>
    </rPh>
    <rPh sb="15" eb="17">
      <t>ジョウキ</t>
    </rPh>
    <rPh sb="18" eb="20">
      <t>ショセキ</t>
    </rPh>
    <rPh sb="21" eb="22">
      <t>ミ</t>
    </rPh>
    <rPh sb="30" eb="32">
      <t>センセイ</t>
    </rPh>
    <rPh sb="33" eb="35">
      <t>サンショウ</t>
    </rPh>
    <rPh sb="41" eb="42">
      <t>オナ</t>
    </rPh>
    <phoneticPr fontId="2"/>
  </si>
  <si>
    <t>論文や書籍ならば、著者や出版社、出版年などの書誌情報も追加する必要があると思われます。</t>
    <rPh sb="0" eb="2">
      <t>ロンブン</t>
    </rPh>
    <rPh sb="3" eb="5">
      <t>ショセキ</t>
    </rPh>
    <rPh sb="9" eb="11">
      <t>チョシャ</t>
    </rPh>
    <rPh sb="12" eb="15">
      <t>シュッパンシャ</t>
    </rPh>
    <rPh sb="16" eb="19">
      <t>シュッパンネン</t>
    </rPh>
    <rPh sb="22" eb="24">
      <t>ショシ</t>
    </rPh>
    <rPh sb="24" eb="26">
      <t>ジョウホウ</t>
    </rPh>
    <rPh sb="27" eb="29">
      <t>ツイカ</t>
    </rPh>
    <rPh sb="31" eb="33">
      <t>ヒツヨウ</t>
    </rPh>
    <rPh sb="37" eb="38">
      <t>オモ</t>
    </rPh>
    <phoneticPr fontId="2"/>
  </si>
  <si>
    <r>
      <rPr>
        <sz val="10"/>
        <color theme="1"/>
        <rFont val="ＭＳ 明朝"/>
        <family val="1"/>
        <charset val="128"/>
      </rPr>
      <t>出典：</t>
    </r>
    <r>
      <rPr>
        <sz val="10"/>
        <color theme="1"/>
        <rFont val="Times New Roman"/>
        <family val="1"/>
      </rPr>
      <t>Eurostat &lt;http://ec.europa.eu/eurostat/statistics-explained/index.php/File:Trips_of_residents_of_Northern_European_countries_-_Domestic,_outbound_and_top_5_outbound_destinations,_2014.png&gt;</t>
    </r>
    <rPh sb="0" eb="2">
      <t>シュッテン</t>
    </rPh>
    <phoneticPr fontId="2"/>
  </si>
  <si>
    <r>
      <rPr>
        <sz val="10"/>
        <color theme="1"/>
        <rFont val="ＭＳ Ｐ明朝"/>
        <family val="1"/>
        <charset val="128"/>
      </rPr>
      <t>出典：</t>
    </r>
    <r>
      <rPr>
        <sz val="10"/>
        <color theme="1"/>
        <rFont val="Times New Roman"/>
        <family val="1"/>
      </rPr>
      <t>Eurostat &lt;http://ec.europa.eu/eurostat/statistics-explained/index.php/File:Trips_of_residents_of_Northern_European_countries_-_Domestic,_outbound_and_top_5_outbound_destinations,_2014.png&gt;</t>
    </r>
    <phoneticPr fontId="2"/>
  </si>
  <si>
    <r>
      <rPr>
        <sz val="10"/>
        <color theme="1"/>
        <rFont val="ＭＳ 明朝"/>
        <family val="1"/>
        <charset val="128"/>
      </rPr>
      <t>出典：</t>
    </r>
    <r>
      <rPr>
        <sz val="10"/>
        <color theme="1"/>
        <rFont val="Times New Roman"/>
        <family val="1"/>
      </rPr>
      <t xml:space="preserve">OECD Statisitcs &lt;https://stats.oecd.org/Index.aspx?DataSetCode=TOURISM&gt;; China Travel Guide &lt;https://www.travelchinaguide.com/tourism/&gt;; World Tourism Organization &lt;http://mkt.unwto.org/en/barometer&gt;; Eurostat &lt;http://ec.europa.eu/eurostat/statistics-explained/index.php/File:Trips_of_residents_of_Northern_European_countries_-_Domestic,_outbound_and_top_5_outbound_destinations,_2014.png&gt;; </t>
    </r>
    <rPh sb="0" eb="2">
      <t>シュッテン</t>
    </rPh>
    <phoneticPr fontId="2"/>
  </si>
  <si>
    <r>
      <rPr>
        <sz val="10"/>
        <color theme="1"/>
        <rFont val="ＭＳ 明朝"/>
        <family val="1"/>
        <charset val="128"/>
      </rPr>
      <t>出典：</t>
    </r>
    <r>
      <rPr>
        <sz val="10"/>
        <color theme="1"/>
        <rFont val="Times New Roman"/>
        <family val="1"/>
      </rPr>
      <t>International Trade Administration &lt;http://trave.trade.gov/outreachpages/download_data_table/2015-outbound-to-overseas-market-profile.pdf&gt;</t>
    </r>
    <rPh sb="0" eb="2">
      <t>シュッテン</t>
    </rPh>
    <phoneticPr fontId="2"/>
  </si>
  <si>
    <r>
      <rPr>
        <sz val="10"/>
        <color theme="1"/>
        <rFont val="ＭＳ 明朝"/>
        <family val="1"/>
        <charset val="128"/>
      </rPr>
      <t>出典：グローバルノート―国際統計・国別統計専門サイト</t>
    </r>
    <r>
      <rPr>
        <sz val="10"/>
        <color theme="1"/>
        <rFont val="Times New Roman"/>
        <family val="1"/>
      </rPr>
      <t xml:space="preserve"> &lt;http://www.globalnote.jp/category/9/66/&gt;</t>
    </r>
    <phoneticPr fontId="2"/>
  </si>
  <si>
    <r>
      <rPr>
        <sz val="10"/>
        <color theme="1"/>
        <rFont val="ＭＳ 明朝"/>
        <family val="1"/>
        <charset val="128"/>
      </rPr>
      <t>出典：</t>
    </r>
    <r>
      <rPr>
        <sz val="10"/>
        <color theme="1"/>
        <rFont val="Times New Roman"/>
        <family val="1"/>
      </rPr>
      <t xml:space="preserve">Word Tourism Organization, </t>
    </r>
    <r>
      <rPr>
        <i/>
        <sz val="10"/>
        <color theme="1"/>
        <rFont val="Times New Roman"/>
        <family val="1"/>
      </rPr>
      <t>UNWTO Tourism Highlight</t>
    </r>
    <r>
      <rPr>
        <sz val="10"/>
        <color theme="1"/>
        <rFont val="Times New Roman"/>
        <family val="1"/>
      </rPr>
      <t>, 2015 edition, &lt;http://www.e-unwto.org/doi/pdf/10.18111/9789284416899&gt;</t>
    </r>
    <r>
      <rPr>
        <sz val="10"/>
        <color theme="1"/>
        <rFont val="ＭＳ 明朝"/>
        <family val="1"/>
        <charset val="128"/>
      </rPr>
      <t>より取得</t>
    </r>
    <rPh sb="0" eb="2">
      <t>シュッテン</t>
    </rPh>
    <rPh sb="126" eb="128">
      <t>シュトク</t>
    </rPh>
    <phoneticPr fontId="2"/>
  </si>
  <si>
    <r>
      <rPr>
        <sz val="10"/>
        <color theme="1"/>
        <rFont val="ＭＳ 明朝"/>
        <family val="1"/>
        <charset val="128"/>
      </rPr>
      <t>出典：</t>
    </r>
    <r>
      <rPr>
        <sz val="10"/>
        <color theme="1"/>
        <rFont val="Times New Roman"/>
        <family val="1"/>
      </rPr>
      <t xml:space="preserve">Module University, "City Tourism at a Glance," </t>
    </r>
    <r>
      <rPr>
        <i/>
        <sz val="10"/>
        <color theme="1"/>
        <rFont val="Times New Roman"/>
        <family val="1"/>
      </rPr>
      <t>The European Cities Marketing; Benchmarking Report</t>
    </r>
    <r>
      <rPr>
        <sz val="10"/>
        <color theme="1"/>
        <rFont val="Times New Roman"/>
        <family val="1"/>
      </rPr>
      <t>, 12th official editiony, 2015-2016 &lt;http://en.calameo.com/read/000674014b1fa387ffe83&gt;</t>
    </r>
    <r>
      <rPr>
        <sz val="10"/>
        <color theme="1"/>
        <rFont val="ＭＳ 明朝"/>
        <family val="1"/>
        <charset val="128"/>
      </rPr>
      <t>より取得</t>
    </r>
    <rPh sb="0" eb="2">
      <t>シュッテン</t>
    </rPh>
    <rPh sb="188" eb="190">
      <t>シュトク</t>
    </rPh>
    <phoneticPr fontId="2"/>
  </si>
  <si>
    <t>注：１）ナッソーおよびフリーポートに来訪した乗客のみを含む。</t>
    <rPh sb="0" eb="1">
      <t>チュウ</t>
    </rPh>
    <rPh sb="18" eb="20">
      <t>ライホウ</t>
    </rPh>
    <rPh sb="22" eb="24">
      <t>ジョウキャク</t>
    </rPh>
    <rPh sb="27" eb="28">
      <t>フク</t>
    </rPh>
    <phoneticPr fontId="2"/>
  </si>
  <si>
    <t>　  ２）寄港地および母港のクルーズ船の両方に乗船した旅客を含む。</t>
    <rPh sb="5" eb="8">
      <t>キコウチ</t>
    </rPh>
    <phoneticPr fontId="2"/>
  </si>
  <si>
    <r>
      <rPr>
        <sz val="10"/>
        <color theme="1"/>
        <rFont val="ＭＳ 明朝"/>
        <family val="1"/>
        <charset val="128"/>
      </rPr>
      <t>出典：</t>
    </r>
    <r>
      <rPr>
        <sz val="10"/>
        <color theme="1"/>
        <rFont val="Times New Roman"/>
        <family val="1"/>
      </rPr>
      <t xml:space="preserve">Business Research and Economic Advisors, </t>
    </r>
    <r>
      <rPr>
        <i/>
        <sz val="10"/>
        <color theme="1"/>
        <rFont val="Times New Roman"/>
        <family val="1"/>
      </rPr>
      <t>Economic Contribution of Cruise Tourism to the Destination Economics</t>
    </r>
    <r>
      <rPr>
        <sz val="10"/>
        <color theme="1"/>
        <rFont val="Times New Roman"/>
        <family val="1"/>
      </rPr>
      <t xml:space="preserve">, Florida-Caribbean Cruise Association, 2015, p. 3 </t>
    </r>
    <rPh sb="0" eb="2">
      <t>シュッテン</t>
    </rPh>
    <phoneticPr fontId="2"/>
  </si>
  <si>
    <r>
      <rPr>
        <sz val="10"/>
        <color theme="1"/>
        <rFont val="ＭＳ 明朝"/>
        <family val="1"/>
        <charset val="128"/>
      </rPr>
      <t>出典：</t>
    </r>
    <r>
      <rPr>
        <sz val="10"/>
        <color theme="1"/>
        <rFont val="Times New Roman"/>
        <family val="1"/>
      </rPr>
      <t>Caribbean Tourism Review Industry &lt;http://www.onecaribbean.org/wp-content/uploads/2014TourismReviewDocumentAmendedFEB11.pdf&gt;</t>
    </r>
    <r>
      <rPr>
        <sz val="10"/>
        <color theme="1"/>
        <rFont val="ＭＳ 明朝"/>
        <family val="1"/>
        <charset val="128"/>
      </rPr>
      <t>　</t>
    </r>
    <rPh sb="0" eb="2">
      <t>シュッテン</t>
    </rPh>
    <phoneticPr fontId="2"/>
  </si>
  <si>
    <t>注：１） 航空機到着の非居住者</t>
    <phoneticPr fontId="2"/>
  </si>
  <si>
    <t xml:space="preserve">    ２）ホテル宿泊の非居住者のみ</t>
    <rPh sb="9" eb="11">
      <t>シュクハク</t>
    </rPh>
    <rPh sb="12" eb="16">
      <t>ヒキョジュウシャ</t>
    </rPh>
    <phoneticPr fontId="2"/>
  </si>
  <si>
    <r>
      <rPr>
        <sz val="10"/>
        <color theme="1"/>
        <rFont val="ＭＳ 明朝"/>
        <family val="1"/>
        <charset val="128"/>
      </rPr>
      <t>出典：グローバルノート―国際統計・国別統計専門サイト</t>
    </r>
    <r>
      <rPr>
        <sz val="10"/>
        <color theme="1"/>
        <rFont val="Times New Roman"/>
        <family val="1"/>
      </rPr>
      <t xml:space="preserve"> &lt;http://www.globalnote.jp/post-3325.html&gt;, &lt;http://www.globalnote.jp/post-1543.html&gt;</t>
    </r>
    <phoneticPr fontId="2"/>
  </si>
  <si>
    <r>
      <rPr>
        <sz val="10"/>
        <color theme="1"/>
        <rFont val="ＭＳ 明朝"/>
        <family val="1"/>
        <charset val="128"/>
      </rPr>
      <t>出典：</t>
    </r>
    <r>
      <rPr>
        <sz val="10"/>
        <color theme="1"/>
        <rFont val="Times New Roman"/>
        <family val="1"/>
      </rPr>
      <t xml:space="preserve"> Tourism Today Network &lt;http://www.tourismtoday.com/sites/default/files/expenditure_by_quarter_2013_and_2012_revised.pdf&gt;</t>
    </r>
    <rPh sb="0" eb="2">
      <t>シュッテン</t>
    </rPh>
    <phoneticPr fontId="2"/>
  </si>
  <si>
    <r>
      <rPr>
        <sz val="10"/>
        <color rgb="FF000000"/>
        <rFont val="ＭＳ 明朝"/>
        <family val="1"/>
        <charset val="128"/>
      </rPr>
      <t>出典：</t>
    </r>
    <r>
      <rPr>
        <sz val="10"/>
        <color rgb="FF000000"/>
        <rFont val="Times New Roman"/>
        <family val="1"/>
      </rPr>
      <t xml:space="preserve">The Caribbean Tourism Organization &lt;http://www.onecaribbean.org/wp-content/uploads/2014TourismReviewDocumentAmendedFEB11.pdf&gt;; ONEI &lt;https://translate.google.co.jp/translate?hl=ja&amp;sl=es&amp;u=http://www.one.cu/&amp;prev=search&gt; </t>
    </r>
    <r>
      <rPr>
        <sz val="10"/>
        <color rgb="FF000000"/>
        <rFont val="ＭＳ 明朝"/>
        <family val="1"/>
        <charset val="128"/>
      </rPr>
      <t/>
    </r>
    <rPh sb="0" eb="2">
      <t>シュッテン</t>
    </rPh>
    <phoneticPr fontId="2"/>
  </si>
  <si>
    <r>
      <rPr>
        <sz val="10"/>
        <rFont val="ＭＳ 明朝"/>
        <family val="1"/>
        <charset val="128"/>
      </rPr>
      <t>出典：</t>
    </r>
    <r>
      <rPr>
        <sz val="10"/>
        <rFont val="Times New Roman"/>
        <family val="1"/>
      </rPr>
      <t>TourismToday Network &lt;http://www.tourismtoday.com/sites/default/files/docs/stats/CASINOREVENUE2014and2013.xls&gt;</t>
    </r>
    <rPh sb="0" eb="2">
      <t>シュッテン</t>
    </rPh>
    <phoneticPr fontId="2"/>
  </si>
  <si>
    <r>
      <rPr>
        <sz val="10"/>
        <color theme="1"/>
        <rFont val="ＭＳ 明朝"/>
        <family val="1"/>
        <charset val="128"/>
      </rPr>
      <t>出典：</t>
    </r>
    <r>
      <rPr>
        <sz val="10"/>
        <color theme="1"/>
        <rFont val="Times New Roman"/>
        <family val="1"/>
      </rPr>
      <t>Tourism Today Network &lt;http://www.tourismtoday.com/sites/default/files/expenditure_by_quarter_2013_and_2012_revised.pdf&gt;</t>
    </r>
    <rPh sb="0" eb="2">
      <t>シュッテン</t>
    </rPh>
    <phoneticPr fontId="2"/>
  </si>
  <si>
    <r>
      <rPr>
        <sz val="10"/>
        <color theme="1"/>
        <rFont val="ＭＳ 明朝"/>
        <family val="1"/>
        <charset val="128"/>
      </rPr>
      <t>出典：</t>
    </r>
    <r>
      <rPr>
        <sz val="10"/>
        <color theme="1"/>
        <rFont val="Times New Roman"/>
        <family val="1"/>
      </rPr>
      <t>Population and Lavour Force &lt;http://www.caymanislands.ky/statistics/economicsandstatisticsoffice/populationandlabourforce.aspx&gt;</t>
    </r>
    <rPh sb="0" eb="2">
      <t>シュッテン</t>
    </rPh>
    <phoneticPr fontId="2"/>
  </si>
  <si>
    <r>
      <rPr>
        <sz val="10"/>
        <color theme="1"/>
        <rFont val="ＭＳ 明朝"/>
        <family val="1"/>
        <charset val="128"/>
      </rPr>
      <t>出典：表</t>
    </r>
    <r>
      <rPr>
        <sz val="10"/>
        <color theme="1"/>
        <rFont val="Times New Roman"/>
        <family val="1"/>
      </rPr>
      <t>40</t>
    </r>
    <r>
      <rPr>
        <sz val="10"/>
        <color theme="1"/>
        <rFont val="ＭＳ 明朝"/>
        <family val="1"/>
        <charset val="128"/>
      </rPr>
      <t>に同じ</t>
    </r>
    <rPh sb="0" eb="2">
      <t>シュッテン</t>
    </rPh>
    <rPh sb="3" eb="4">
      <t>ヒョウ</t>
    </rPh>
    <rPh sb="7" eb="8">
      <t>オナ</t>
    </rPh>
    <phoneticPr fontId="2"/>
  </si>
  <si>
    <r>
      <rPr>
        <sz val="10"/>
        <color theme="1"/>
        <rFont val="ＭＳ 明朝"/>
        <family val="1"/>
        <charset val="128"/>
      </rPr>
      <t>出典：</t>
    </r>
    <r>
      <rPr>
        <sz val="10"/>
        <color theme="1"/>
        <rFont val="Times New Roman"/>
        <family val="1"/>
      </rPr>
      <t>ONEI &lt;https://translate.google.co.jp/translate?hl=ja&amp;sl=es&amp;u=http://www.one.cu/&amp;prev=search&gt;</t>
    </r>
    <rPh sb="0" eb="2">
      <t>シュッテン</t>
    </rPh>
    <phoneticPr fontId="2"/>
  </si>
  <si>
    <r>
      <rPr>
        <sz val="10"/>
        <color theme="1"/>
        <rFont val="ＭＳ 明朝"/>
        <family val="1"/>
        <charset val="128"/>
      </rPr>
      <t>出典：</t>
    </r>
    <r>
      <rPr>
        <sz val="10"/>
        <color theme="1"/>
        <rFont val="Times New Roman"/>
        <family val="1"/>
      </rPr>
      <t xml:space="preserve">Business Research and Economic Advisors, </t>
    </r>
    <r>
      <rPr>
        <i/>
        <sz val="10"/>
        <color theme="1"/>
        <rFont val="Times New Roman"/>
        <family val="1"/>
      </rPr>
      <t>Economic Contribution of Cruise Tourism to the Destination Economics</t>
    </r>
    <r>
      <rPr>
        <sz val="10"/>
        <color theme="1"/>
        <rFont val="Times New Roman"/>
        <family val="1"/>
      </rPr>
      <t xml:space="preserve">, Florida-Caribbean Cruise Association, 2015, p. 47 </t>
    </r>
    <rPh sb="0" eb="2">
      <t>シュッテン</t>
    </rPh>
    <phoneticPr fontId="2"/>
  </si>
  <si>
    <r>
      <rPr>
        <sz val="10"/>
        <color theme="1"/>
        <rFont val="ＭＳ 明朝"/>
        <family val="1"/>
        <charset val="128"/>
      </rPr>
      <t>出典：韓国観光公社</t>
    </r>
    <r>
      <rPr>
        <sz val="10"/>
        <color theme="1"/>
        <rFont val="Times New Roman"/>
        <family val="1"/>
      </rPr>
      <t xml:space="preserve"> &lt;https://kto.visitkorea.or.kr/eng/tourismStatics/keyFacts/KoreaMonthlyStatistics/eng/inout/crInout.kto&gt;</t>
    </r>
    <rPh sb="0" eb="2">
      <t>シュッテン</t>
    </rPh>
    <rPh sb="3" eb="5">
      <t>カンコク</t>
    </rPh>
    <rPh sb="5" eb="7">
      <t>カンコウ</t>
    </rPh>
    <rPh sb="7" eb="9">
      <t>コウシャ</t>
    </rPh>
    <phoneticPr fontId="2"/>
  </si>
  <si>
    <r>
      <rPr>
        <sz val="10"/>
        <color theme="1"/>
        <rFont val="ＭＳ 明朝"/>
        <family val="1"/>
        <charset val="128"/>
      </rPr>
      <t>出典：</t>
    </r>
    <r>
      <rPr>
        <sz val="10"/>
        <color theme="1"/>
        <rFont val="Times New Roman"/>
        <family val="1"/>
      </rPr>
      <t>Business Research and Economic Advisors, Economic Contribution of Cruise Tourism to the Destination Economics, Florida-Caribbean Cruise Association, 2015</t>
    </r>
    <rPh sb="0" eb="2">
      <t>シュッテン</t>
    </rPh>
    <phoneticPr fontId="2"/>
  </si>
  <si>
    <r>
      <rPr>
        <sz val="10"/>
        <color theme="1"/>
        <rFont val="ＭＳ 明朝"/>
        <family val="1"/>
        <charset val="128"/>
      </rPr>
      <t>出典：</t>
    </r>
    <r>
      <rPr>
        <sz val="10"/>
        <color theme="1"/>
        <rFont val="Times New Roman"/>
        <family val="1"/>
      </rPr>
      <t>Korea Joongang Daily &lt;http://koreajoongangdaily.joins.com/news/article/Article.aspx?aid=3017752&gt;</t>
    </r>
    <rPh sb="0" eb="2">
      <t>シュッテン</t>
    </rPh>
    <phoneticPr fontId="2"/>
  </si>
  <si>
    <r>
      <rPr>
        <sz val="10"/>
        <color theme="1"/>
        <rFont val="ＭＳ 明朝"/>
        <family val="1"/>
        <charset val="128"/>
      </rPr>
      <t>出典：韓国観光公社</t>
    </r>
    <r>
      <rPr>
        <sz val="10"/>
        <color theme="1"/>
        <rFont val="Times New Roman"/>
        <family val="1"/>
      </rPr>
      <t xml:space="preserve"> &lt;https://kto.visitkorea.or.kr/eng/tourismStatics/keyFacts/KoreaMonthlyStatistics.kto&gt;; IBESTAT &lt;http://www.ibestat.cat/ibestat/estadistiques/per-territori/1/ef88f7cf-8e0b-44e0-b897-85c2f85775ec/es/I208002_3001.px&gt;</t>
    </r>
    <rPh sb="0" eb="2">
      <t>シュッテン</t>
    </rPh>
    <rPh sb="3" eb="5">
      <t>カンコク</t>
    </rPh>
    <rPh sb="5" eb="7">
      <t>カンコウ</t>
    </rPh>
    <rPh sb="7" eb="9">
      <t>コウシャ</t>
    </rPh>
    <phoneticPr fontId="2"/>
  </si>
  <si>
    <r>
      <rPr>
        <sz val="10"/>
        <color theme="1"/>
        <rFont val="ＭＳ 明朝"/>
        <family val="1"/>
        <charset val="128"/>
      </rPr>
      <t>出典：国土交通省（日本）の航空輸送統計、運輸省（米国）の</t>
    </r>
    <r>
      <rPr>
        <sz val="10"/>
        <color theme="1"/>
        <rFont val="Times New Roman"/>
        <family val="1"/>
      </rPr>
      <t>Statistics T-100 Segment data</t>
    </r>
    <r>
      <rPr>
        <sz val="10"/>
        <color theme="1"/>
        <rFont val="ＭＳ 明朝"/>
        <family val="1"/>
        <charset val="128"/>
      </rPr>
      <t>、および交通運輸部（中国）の</t>
    </r>
    <r>
      <rPr>
        <sz val="10"/>
        <color theme="1"/>
        <rFont val="Times New Roman"/>
        <family val="1"/>
      </rPr>
      <t>chinastats2014_18.xlsx</t>
    </r>
    <r>
      <rPr>
        <sz val="10"/>
        <color theme="1"/>
        <rFont val="ＭＳ 明朝"/>
        <family val="1"/>
        <charset val="128"/>
      </rPr>
      <t>等のデータに基づき、筆者が算出</t>
    </r>
    <rPh sb="0" eb="2">
      <t>シュッテン</t>
    </rPh>
    <rPh sb="3" eb="5">
      <t>コクド</t>
    </rPh>
    <rPh sb="5" eb="8">
      <t>コウツウショウ</t>
    </rPh>
    <rPh sb="9" eb="11">
      <t>ニホン</t>
    </rPh>
    <rPh sb="13" eb="15">
      <t>コウクウ</t>
    </rPh>
    <rPh sb="15" eb="17">
      <t>ユソウ</t>
    </rPh>
    <rPh sb="17" eb="19">
      <t>トウケイ</t>
    </rPh>
    <rPh sb="20" eb="23">
      <t>ウンユショウ</t>
    </rPh>
    <rPh sb="24" eb="26">
      <t>ベイコク</t>
    </rPh>
    <rPh sb="61" eb="63">
      <t>コウツウ</t>
    </rPh>
    <rPh sb="63" eb="65">
      <t>ウンユ</t>
    </rPh>
    <rPh sb="65" eb="66">
      <t>ブ</t>
    </rPh>
    <rPh sb="67" eb="69">
      <t>チュウゴク</t>
    </rPh>
    <rPh sb="93" eb="94">
      <t>トウ</t>
    </rPh>
    <rPh sb="99" eb="100">
      <t>モト</t>
    </rPh>
    <rPh sb="103" eb="105">
      <t>ヒッシャ</t>
    </rPh>
    <rPh sb="106" eb="108">
      <t>サンシュツ</t>
    </rPh>
    <phoneticPr fontId="2"/>
  </si>
  <si>
    <r>
      <rPr>
        <sz val="10"/>
        <color theme="1"/>
        <rFont val="ＭＳ 明朝"/>
        <family val="1"/>
        <charset val="128"/>
      </rPr>
      <t>出典：ワールド・カメオ・データ・アトラス</t>
    </r>
    <r>
      <rPr>
        <sz val="10"/>
        <color theme="1"/>
        <rFont val="Times New Roman"/>
        <family val="1"/>
      </rPr>
      <t xml:space="preserve"> &lt;https://knoema.com/atlas/topics/Tourism/Internal-Travel-and-Tourism-Consumption/Internal-Consumption-USdollar-bn&gt;</t>
    </r>
    <rPh sb="0" eb="2">
      <t>シュッテン</t>
    </rPh>
    <phoneticPr fontId="2"/>
  </si>
  <si>
    <r>
      <rPr>
        <sz val="10"/>
        <color theme="1"/>
        <rFont val="ＭＳ 明朝"/>
        <family val="1"/>
        <charset val="128"/>
      </rPr>
      <t>出典：</t>
    </r>
    <r>
      <rPr>
        <sz val="10"/>
        <color theme="1"/>
        <rFont val="Times New Roman"/>
        <family val="1"/>
      </rPr>
      <t>National Travel and Tourism Office &lt;http://tinet.ita.doc.gov/pdf/2015-Top-10-Markets.pdf&gt;</t>
    </r>
    <rPh sb="0" eb="2">
      <t>シュッテン</t>
    </rPh>
    <phoneticPr fontId="2"/>
  </si>
  <si>
    <r>
      <rPr>
        <sz val="10"/>
        <color theme="1"/>
        <rFont val="ＭＳ 明朝"/>
        <family val="1"/>
        <charset val="128"/>
      </rPr>
      <t>出典：</t>
    </r>
    <r>
      <rPr>
        <sz val="10"/>
        <color theme="1"/>
        <rFont val="Times New Roman"/>
        <family val="1"/>
      </rPr>
      <t>National Travel and Tourism Office &lt;http://travel.trade.gov/view/m-2015-I-001/table5.asp&gt;; Guam Visitors Bureau &lt;https://www.guamvisitorsbureau.com/research-and-reports/research/visitor-arrival-statistics&gt;; Marianas Visitors Authority &lt;http://www.mymarianas.com/resources/files/2015%20Stats/PAGE%201%20August%202016%20final.pdf&gt;</t>
    </r>
    <rPh sb="0" eb="2">
      <t>シュッテン</t>
    </rPh>
    <phoneticPr fontId="2"/>
  </si>
  <si>
    <r>
      <rPr>
        <sz val="10"/>
        <color theme="1"/>
        <rFont val="ＭＳ 明朝"/>
        <family val="1"/>
        <charset val="128"/>
      </rPr>
      <t>出典：</t>
    </r>
    <r>
      <rPr>
        <sz val="10"/>
        <color theme="1"/>
        <rFont val="Times New Roman"/>
        <family val="1"/>
      </rPr>
      <t>Nyc Visitation Statistics &lt;http://www.nycandcompany.org/research/nyc-statistics-page&gt;</t>
    </r>
    <rPh sb="0" eb="2">
      <t>シュッテン</t>
    </rPh>
    <phoneticPr fontId="2"/>
  </si>
  <si>
    <r>
      <rPr>
        <sz val="10"/>
        <color theme="1"/>
        <rFont val="ＭＳ 明朝"/>
        <family val="1"/>
        <charset val="128"/>
      </rPr>
      <t>出典：</t>
    </r>
    <r>
      <rPr>
        <sz val="10"/>
        <color theme="1"/>
        <rFont val="Times New Roman"/>
        <family val="1"/>
      </rPr>
      <t>NYCEDC &lt;http://www.nycedc.com/economic-data/travel-and-tourism&gt;</t>
    </r>
    <rPh sb="0" eb="2">
      <t>シュッテン</t>
    </rPh>
    <phoneticPr fontId="2"/>
  </si>
  <si>
    <r>
      <rPr>
        <sz val="10"/>
        <color theme="1" tint="4.9989318521683403E-2"/>
        <rFont val="ＭＳ 明朝"/>
        <family val="1"/>
        <charset val="128"/>
      </rPr>
      <t>出典：各国政府の統計局・観光局等のホームページに掲載されているデータベース（</t>
    </r>
    <r>
      <rPr>
        <sz val="10"/>
        <color theme="1" tint="4.9989318521683403E-2"/>
        <rFont val="Times New Roman"/>
        <family val="1"/>
      </rPr>
      <t>&lt;https://en.wikipedia.org/wiki/Tourism_in_Indonesia#International_tourist_arrivals&gt;; &lt;http://www.tourism.gov.ph/pages/industryperformance.aspx&gt;; &lt;http://www.thaiwebsites.com/tourism.asp&gt;; &lt;https://www.bps.go.id/linkTabelStatis/view/id/1394&gt;; &lt;http://vietnamtourism.gov.vn/english/index.php/cat/1501&gt;; &lt;https://www.stb.gov.sg/&gt;; &lt;http://www.tourism.gov.my/statistics&gt;</t>
    </r>
    <r>
      <rPr>
        <sz val="10"/>
        <color theme="1" tint="4.9989318521683403E-2"/>
        <rFont val="ＭＳ 明朝"/>
        <family val="1"/>
        <charset val="128"/>
      </rPr>
      <t>）に基づき、筆者が算出</t>
    </r>
    <rPh sb="0" eb="2">
      <t>シュッテン</t>
    </rPh>
    <rPh sb="3" eb="5">
      <t>カクコク</t>
    </rPh>
    <rPh sb="5" eb="7">
      <t>セイフ</t>
    </rPh>
    <rPh sb="8" eb="10">
      <t>トウケイ</t>
    </rPh>
    <rPh sb="10" eb="11">
      <t>キョク</t>
    </rPh>
    <rPh sb="12" eb="14">
      <t>カンコウ</t>
    </rPh>
    <rPh sb="14" eb="15">
      <t>キョク</t>
    </rPh>
    <rPh sb="15" eb="16">
      <t>トウ</t>
    </rPh>
    <rPh sb="24" eb="26">
      <t>ケイサイ</t>
    </rPh>
    <rPh sb="406" eb="407">
      <t>モト</t>
    </rPh>
    <rPh sb="410" eb="412">
      <t>ヒッシャ</t>
    </rPh>
    <rPh sb="413" eb="415">
      <t>サンシュツ</t>
    </rPh>
    <phoneticPr fontId="2"/>
  </si>
  <si>
    <r>
      <rPr>
        <sz val="10"/>
        <color theme="1"/>
        <rFont val="ＭＳ 明朝"/>
        <family val="1"/>
        <charset val="128"/>
      </rPr>
      <t>出典：グローバルノート―国際統計・国別統計専門サイト</t>
    </r>
    <r>
      <rPr>
        <sz val="10"/>
        <color theme="1"/>
        <rFont val="Times New Roman"/>
        <family val="1"/>
      </rPr>
      <t xml:space="preserve"> &lt;http://www.globalnote.jp/p-data-g/?dno=20&amp;post_no=12796&gt;</t>
    </r>
    <r>
      <rPr>
        <sz val="10"/>
        <color theme="1"/>
        <rFont val="ＭＳ 明朝"/>
        <family val="1"/>
        <charset val="128"/>
      </rPr>
      <t>　</t>
    </r>
    <rPh sb="0" eb="2">
      <t>シュッテン</t>
    </rPh>
    <phoneticPr fontId="2"/>
  </si>
  <si>
    <r>
      <rPr>
        <sz val="10"/>
        <color theme="1"/>
        <rFont val="ＭＳ 明朝"/>
        <family val="1"/>
        <charset val="128"/>
      </rPr>
      <t>出典：各国政府の統計局・観光局等のホームページに掲載されているデータベース（</t>
    </r>
    <r>
      <rPr>
        <sz val="10"/>
        <color theme="1"/>
        <rFont val="Times New Roman"/>
        <family val="1"/>
      </rPr>
      <t>&lt;https://www.stb.gov.sg/</t>
    </r>
    <r>
      <rPr>
        <sz val="10"/>
        <color theme="1"/>
        <rFont val="ＭＳ 明朝"/>
        <family val="1"/>
        <charset val="128"/>
      </rPr>
      <t>　</t>
    </r>
    <r>
      <rPr>
        <sz val="10"/>
        <color theme="1"/>
        <rFont val="Times New Roman"/>
        <family val="1"/>
      </rPr>
      <t xml:space="preserve">http://www.tourism.gov.my/statistics&gt;; &lt;http://www.tourism.gov.ph/pages/industryperformance.aspx&gt;; &lt;http://www.thaiwebsites.com/tourism.asp&gt;; &lt;http://vietnamtourism.gov.vn/english/index.php/cat/1501&gt;; </t>
    </r>
    <r>
      <rPr>
        <sz val="10"/>
        <color theme="1"/>
        <rFont val="ＭＳ 明朝"/>
        <family val="1"/>
        <charset val="128"/>
      </rPr>
      <t>　</t>
    </r>
    <r>
      <rPr>
        <sz val="10"/>
        <color theme="1"/>
        <rFont val="Times New Roman"/>
        <family val="1"/>
      </rPr>
      <t>&lt;https://www.travelchinaguide.com/tourism/&gt;; &lt;http://www.tourism.jp/en/tourism-database/stats/&gt;;</t>
    </r>
    <r>
      <rPr>
        <sz val="10"/>
        <color theme="1"/>
        <rFont val="ＭＳ 明朝"/>
        <family val="1"/>
        <charset val="128"/>
      </rPr>
      <t>　</t>
    </r>
    <r>
      <rPr>
        <sz val="10"/>
        <color theme="1"/>
        <rFont val="Times New Roman"/>
        <family val="1"/>
      </rPr>
      <t>&lt;https://www.bps.go.id/linkTabelStatis/view/id/1394&gt;</t>
    </r>
    <r>
      <rPr>
        <sz val="10"/>
        <color theme="1"/>
        <rFont val="ＭＳ 明朝"/>
        <family val="1"/>
        <charset val="128"/>
      </rPr>
      <t>）に基づき、筆者が算出</t>
    </r>
    <rPh sb="0" eb="2">
      <t>シュッテン</t>
    </rPh>
    <rPh sb="3" eb="5">
      <t>カクコク</t>
    </rPh>
    <rPh sb="5" eb="7">
      <t>セイフ</t>
    </rPh>
    <rPh sb="8" eb="10">
      <t>トウケイ</t>
    </rPh>
    <rPh sb="10" eb="11">
      <t>キョク</t>
    </rPh>
    <rPh sb="12" eb="14">
      <t>カンコウ</t>
    </rPh>
    <rPh sb="15" eb="16">
      <t>トウ</t>
    </rPh>
    <rPh sb="24" eb="26">
      <t>ケイサイ</t>
    </rPh>
    <rPh sb="416" eb="417">
      <t>モト</t>
    </rPh>
    <rPh sb="420" eb="422">
      <t>ヒッシャ</t>
    </rPh>
    <rPh sb="423" eb="425">
      <t>サンシュツ</t>
    </rPh>
    <phoneticPr fontId="2"/>
  </si>
  <si>
    <r>
      <rPr>
        <sz val="10"/>
        <color theme="1"/>
        <rFont val="ＭＳ 明朝"/>
        <family val="1"/>
        <charset val="128"/>
      </rPr>
      <t>出典：</t>
    </r>
    <r>
      <rPr>
        <sz val="10"/>
        <color theme="1"/>
        <rFont val="Times New Roman"/>
        <family val="1"/>
      </rPr>
      <t>Federal Statistical Office &lt;https://www.destatis.de/EN/FactsFigures/EconomicSectors/DomesticTradeAccommodationFoodServicesActivitiesTourism/Tourism/Tourism.html&gt;</t>
    </r>
    <rPh sb="0" eb="2">
      <t>シュッテン</t>
    </rPh>
    <phoneticPr fontId="2"/>
  </si>
  <si>
    <r>
      <rPr>
        <sz val="10"/>
        <color theme="1"/>
        <rFont val="ＭＳ 明朝"/>
        <family val="1"/>
        <charset val="128"/>
      </rPr>
      <t>出典：中華民国交通部観光局</t>
    </r>
    <r>
      <rPr>
        <sz val="10"/>
        <color theme="1"/>
        <rFont val="Times New Roman"/>
        <family val="1"/>
      </rPr>
      <t xml:space="preserve"> &lt;http://admin.taiwan.net.tw/upload/statistic_eng/20160810/746f0cac-3cfe-494e-8dd5-ccf8e34477ce.pdf&gt;</t>
    </r>
    <rPh sb="0" eb="2">
      <t>シュッテン</t>
    </rPh>
    <rPh sb="3" eb="5">
      <t>チュウカ</t>
    </rPh>
    <rPh sb="5" eb="7">
      <t>ミンコク</t>
    </rPh>
    <rPh sb="7" eb="9">
      <t>コウツウ</t>
    </rPh>
    <rPh sb="9" eb="10">
      <t>ブ</t>
    </rPh>
    <rPh sb="10" eb="13">
      <t>カンコウキョク</t>
    </rPh>
    <phoneticPr fontId="2"/>
  </si>
  <si>
    <r>
      <rPr>
        <sz val="10"/>
        <color theme="1"/>
        <rFont val="ＭＳ Ｐ明朝"/>
        <family val="1"/>
        <charset val="128"/>
      </rPr>
      <t>出典：</t>
    </r>
    <r>
      <rPr>
        <sz val="10"/>
        <color theme="1"/>
        <rFont val="Times New Roman"/>
        <family val="1"/>
      </rPr>
      <t>Choong, Desmond &amp; Yuwa Hedrick-Wong, The Future of Outbound Travel in Asia/Pacific, Mastercard, 2014. &lt;http://www.masterintelligence.com/content/dam/intelligence/documents/Future-of-Outbound-Travel-in-Asia-Pacific.pdf&gt;</t>
    </r>
    <r>
      <rPr>
        <sz val="10"/>
        <color theme="1"/>
        <rFont val="ＭＳ Ｐ明朝"/>
        <family val="1"/>
        <charset val="128"/>
      </rPr>
      <t>より取得</t>
    </r>
    <rPh sb="223" eb="225">
      <t>シュトク</t>
    </rPh>
    <phoneticPr fontId="2"/>
  </si>
  <si>
    <r>
      <rPr>
        <sz val="10"/>
        <color theme="1"/>
        <rFont val="ＭＳ 明朝"/>
        <family val="1"/>
        <charset val="128"/>
      </rPr>
      <t>出典：表</t>
    </r>
    <r>
      <rPr>
        <sz val="10"/>
        <color theme="1"/>
        <rFont val="Times New Roman"/>
        <family val="1"/>
      </rPr>
      <t>26</t>
    </r>
    <r>
      <rPr>
        <sz val="10"/>
        <color theme="1"/>
        <rFont val="ＭＳ 明朝"/>
        <family val="1"/>
        <charset val="128"/>
      </rPr>
      <t>に同じ</t>
    </r>
    <r>
      <rPr>
        <sz val="10"/>
        <color theme="1"/>
        <rFont val="Times New Roman"/>
        <family val="1"/>
      </rPr>
      <t/>
    </r>
    <rPh sb="0" eb="2">
      <t>シュッテン</t>
    </rPh>
    <rPh sb="3" eb="4">
      <t>ヒョウ</t>
    </rPh>
    <rPh sb="7" eb="8">
      <t>オナ</t>
    </rPh>
    <phoneticPr fontId="2"/>
  </si>
  <si>
    <r>
      <rPr>
        <sz val="10"/>
        <color theme="1"/>
        <rFont val="ＭＳ 明朝"/>
        <family val="1"/>
        <charset val="128"/>
      </rPr>
      <t>出典：表</t>
    </r>
    <r>
      <rPr>
        <sz val="10"/>
        <color theme="1"/>
        <rFont val="Times New Roman"/>
        <family val="1"/>
      </rPr>
      <t>9</t>
    </r>
    <r>
      <rPr>
        <sz val="10"/>
        <color theme="1"/>
        <rFont val="ＭＳ 明朝"/>
        <family val="1"/>
        <charset val="128"/>
      </rPr>
      <t>、表</t>
    </r>
    <r>
      <rPr>
        <sz val="10"/>
        <color theme="1"/>
        <rFont val="Times New Roman"/>
        <family val="1"/>
      </rPr>
      <t>30</t>
    </r>
    <r>
      <rPr>
        <sz val="10"/>
        <color theme="1"/>
        <rFont val="ＭＳ 明朝"/>
        <family val="1"/>
        <charset val="128"/>
      </rPr>
      <t>、表</t>
    </r>
    <r>
      <rPr>
        <sz val="10"/>
        <color theme="1"/>
        <rFont val="Times New Roman"/>
        <family val="1"/>
      </rPr>
      <t>38</t>
    </r>
    <r>
      <rPr>
        <sz val="10"/>
        <color theme="1"/>
        <rFont val="ＭＳ 明朝"/>
        <family val="1"/>
        <charset val="128"/>
      </rPr>
      <t>および</t>
    </r>
    <r>
      <rPr>
        <sz val="10"/>
        <color theme="1"/>
        <rFont val="Times New Roman"/>
        <family val="1"/>
      </rPr>
      <t>OECD. Stat, 0TTO, Columbia1 Report</t>
    </r>
    <r>
      <rPr>
        <sz val="10"/>
        <color theme="1"/>
        <rFont val="ＭＳ 明朝"/>
        <family val="1"/>
        <charset val="128"/>
      </rPr>
      <t>等のデータベースに基づき、筆者が整合性を判断して作成</t>
    </r>
    <rPh sb="0" eb="2">
      <t>シュッテン</t>
    </rPh>
    <rPh sb="3" eb="4">
      <t>ヒョウ</t>
    </rPh>
    <rPh sb="6" eb="7">
      <t>ヒョウ</t>
    </rPh>
    <rPh sb="10" eb="11">
      <t>ヒョウ</t>
    </rPh>
    <rPh sb="50" eb="51">
      <t>トウ</t>
    </rPh>
    <rPh sb="59" eb="60">
      <t>モト</t>
    </rPh>
    <rPh sb="63" eb="65">
      <t>ヒッシャ</t>
    </rPh>
    <rPh sb="66" eb="69">
      <t>セイゴウセイ</t>
    </rPh>
    <rPh sb="70" eb="72">
      <t>ハンダン</t>
    </rPh>
    <rPh sb="74" eb="76">
      <t>サクセイ</t>
    </rPh>
    <phoneticPr fontId="2"/>
  </si>
  <si>
    <t>本表が何を表しているのかタイトルからは読み取りづらいようですので、再検討してください（例：「ヨーロッパからの旅客がそれぞれの来訪国において宿泊した泊数」？）それとも、表中の「来訪国」が誤りで、正しくは「居住国」でしょうか（それならば、タイトル案は「ヨーロッパに宿泊した者の居住国」？）</t>
    <rPh sb="0" eb="1">
      <t>ホン</t>
    </rPh>
    <rPh sb="1" eb="2">
      <t>ヒョウ</t>
    </rPh>
    <rPh sb="3" eb="4">
      <t>ナニ</t>
    </rPh>
    <rPh sb="5" eb="6">
      <t>アラワ</t>
    </rPh>
    <rPh sb="19" eb="20">
      <t>ヨ</t>
    </rPh>
    <rPh sb="21" eb="22">
      <t>ト</t>
    </rPh>
    <rPh sb="33" eb="36">
      <t>サイケントウ</t>
    </rPh>
    <rPh sb="43" eb="44">
      <t>レイ</t>
    </rPh>
    <rPh sb="54" eb="56">
      <t>リョキャク</t>
    </rPh>
    <rPh sb="62" eb="64">
      <t>ライホウ</t>
    </rPh>
    <rPh sb="64" eb="65">
      <t>コク</t>
    </rPh>
    <rPh sb="69" eb="71">
      <t>シュクハク</t>
    </rPh>
    <rPh sb="83" eb="85">
      <t>ヒョウチュウ</t>
    </rPh>
    <rPh sb="87" eb="89">
      <t>ライホウ</t>
    </rPh>
    <rPh sb="89" eb="90">
      <t>コク</t>
    </rPh>
    <rPh sb="92" eb="93">
      <t>アヤマ</t>
    </rPh>
    <rPh sb="96" eb="97">
      <t>タダ</t>
    </rPh>
    <rPh sb="101" eb="103">
      <t>キョジュウ</t>
    </rPh>
    <rPh sb="103" eb="104">
      <t>コク</t>
    </rPh>
    <rPh sb="121" eb="122">
      <t>アン</t>
    </rPh>
    <rPh sb="130" eb="132">
      <t>シュクハク</t>
    </rPh>
    <rPh sb="134" eb="135">
      <t>モノ</t>
    </rPh>
    <rPh sb="136" eb="138">
      <t>キョジュウ</t>
    </rPh>
    <rPh sb="138" eb="139">
      <t>コク</t>
    </rPh>
    <phoneticPr fontId="2"/>
  </si>
  <si>
    <t>↑</t>
    <phoneticPr fontId="2"/>
  </si>
  <si>
    <t>これは書籍等の編著者ないしWeb資料の作成者とお見受けします。書籍ならば、書誌情報（タイトル、出版社、出版年）を、Web資料ならばURLアドレスをお示しください。</t>
    <rPh sb="3" eb="5">
      <t>ショセキ</t>
    </rPh>
    <rPh sb="5" eb="6">
      <t>トウ</t>
    </rPh>
    <rPh sb="7" eb="10">
      <t>ヘンチョシャ</t>
    </rPh>
    <rPh sb="16" eb="18">
      <t>シリョウ</t>
    </rPh>
    <rPh sb="19" eb="22">
      <t>サクセイシャ</t>
    </rPh>
    <rPh sb="24" eb="26">
      <t>ミウ</t>
    </rPh>
    <rPh sb="31" eb="33">
      <t>ショセキ</t>
    </rPh>
    <rPh sb="37" eb="39">
      <t>ショシ</t>
    </rPh>
    <rPh sb="39" eb="41">
      <t>ジョウホウ</t>
    </rPh>
    <rPh sb="47" eb="50">
      <t>シュッパンシャ</t>
    </rPh>
    <rPh sb="51" eb="54">
      <t>シュッパンネン</t>
    </rPh>
    <rPh sb="60" eb="62">
      <t>シリョウ</t>
    </rPh>
    <rPh sb="74" eb="75">
      <t>シメ</t>
    </rPh>
    <phoneticPr fontId="2"/>
  </si>
  <si>
    <r>
      <rPr>
        <b/>
        <sz val="11"/>
        <color theme="1"/>
        <rFont val="ＭＳ ゴシック"/>
        <family val="3"/>
        <charset val="128"/>
      </rPr>
      <t>表</t>
    </r>
    <r>
      <rPr>
        <b/>
        <sz val="11"/>
        <color theme="1"/>
        <rFont val="Times New Roman"/>
        <family val="1"/>
      </rPr>
      <t>4</t>
    </r>
    <r>
      <rPr>
        <b/>
        <sz val="11"/>
        <color theme="1"/>
        <rFont val="ＭＳ ゴシック"/>
        <family val="3"/>
        <charset val="128"/>
      </rPr>
      <t>　</t>
    </r>
    <r>
      <rPr>
        <b/>
        <sz val="11"/>
        <color theme="1"/>
        <rFont val="Times New Roman"/>
        <family val="1"/>
      </rPr>
      <t>2014</t>
    </r>
    <r>
      <rPr>
        <b/>
        <sz val="11"/>
        <color theme="1"/>
        <rFont val="ＭＳ ゴシック"/>
        <family val="3"/>
        <charset val="128"/>
      </rPr>
      <t>年国際旅行収支：
　　</t>
    </r>
    <r>
      <rPr>
        <b/>
        <sz val="11"/>
        <color theme="1"/>
        <rFont val="Times New Roman"/>
        <family val="1"/>
      </rPr>
      <t xml:space="preserve">  </t>
    </r>
    <r>
      <rPr>
        <b/>
        <sz val="11"/>
        <color theme="1"/>
        <rFont val="ＭＳ ゴシック"/>
        <family val="3"/>
        <charset val="128"/>
      </rPr>
      <t>受取額超過国　</t>
    </r>
    <r>
      <rPr>
        <sz val="11"/>
        <color theme="1"/>
        <rFont val="ＭＳ 明朝"/>
        <family val="1"/>
        <charset val="128"/>
      </rPr>
      <t>（単位：百万ドル）　　　　　　　　　　　　　　　　　　　</t>
    </r>
    <rPh sb="0" eb="1">
      <t>ヒョウ</t>
    </rPh>
    <rPh sb="7" eb="8">
      <t>ネン</t>
    </rPh>
    <rPh sb="8" eb="10">
      <t>コクサイ</t>
    </rPh>
    <rPh sb="10" eb="12">
      <t>リョコウ</t>
    </rPh>
    <rPh sb="12" eb="14">
      <t>シュウシ</t>
    </rPh>
    <rPh sb="20" eb="22">
      <t>ウケトリ</t>
    </rPh>
    <rPh sb="22" eb="23">
      <t>ガク</t>
    </rPh>
    <rPh sb="23" eb="25">
      <t>チョウカ</t>
    </rPh>
    <rPh sb="25" eb="26">
      <t>コク</t>
    </rPh>
    <phoneticPr fontId="2"/>
  </si>
  <si>
    <r>
      <rPr>
        <sz val="11"/>
        <color theme="1" tint="4.9989318521683403E-2"/>
        <rFont val="ＭＳ Ｐゴシック"/>
        <family val="2"/>
        <charset val="128"/>
      </rPr>
      <t>出典：表</t>
    </r>
    <r>
      <rPr>
        <sz val="11"/>
        <color theme="1" tint="4.9989318521683403E-2"/>
        <rFont val="Times New Roman"/>
        <family val="1"/>
      </rPr>
      <t xml:space="preserve">3 </t>
    </r>
    <r>
      <rPr>
        <sz val="11"/>
        <color theme="1" tint="4.9989318521683403E-2"/>
        <rFont val="ＭＳ Ｐゴシック"/>
        <family val="2"/>
        <charset val="128"/>
      </rPr>
      <t>に同じ。</t>
    </r>
    <phoneticPr fontId="2"/>
  </si>
  <si>
    <r>
      <rPr>
        <b/>
        <sz val="11"/>
        <color theme="1"/>
        <rFont val="ＭＳ ゴシック"/>
        <family val="3"/>
        <charset val="128"/>
      </rPr>
      <t>表</t>
    </r>
    <r>
      <rPr>
        <b/>
        <sz val="11"/>
        <color theme="1"/>
        <rFont val="Times New Roman"/>
        <family val="1"/>
      </rPr>
      <t>16</t>
    </r>
    <r>
      <rPr>
        <b/>
        <sz val="11"/>
        <color theme="1"/>
        <rFont val="ＭＳ ゴシック"/>
        <family val="3"/>
        <charset val="128"/>
      </rPr>
      <t>　</t>
    </r>
    <r>
      <rPr>
        <b/>
        <sz val="11"/>
        <color theme="1"/>
        <rFont val="Times New Roman"/>
        <family val="1"/>
      </rPr>
      <t>2015</t>
    </r>
    <r>
      <rPr>
        <b/>
        <sz val="11"/>
        <color theme="1"/>
        <rFont val="ＭＳ ゴシック"/>
        <family val="3"/>
        <charset val="128"/>
      </rPr>
      <t>年における極東域内の相互国際人流　</t>
    </r>
    <r>
      <rPr>
        <sz val="11"/>
        <color theme="1"/>
        <rFont val="ＭＳ 明朝"/>
        <family val="1"/>
        <charset val="128"/>
      </rPr>
      <t>　　　　　　　　　　　（単位：万人）</t>
    </r>
    <rPh sb="0" eb="1">
      <t>ヒョウ</t>
    </rPh>
    <rPh sb="8" eb="9">
      <t>ネン</t>
    </rPh>
    <rPh sb="13" eb="15">
      <t>キョクトウ</t>
    </rPh>
    <rPh sb="15" eb="17">
      <t>イキナイ</t>
    </rPh>
    <rPh sb="18" eb="20">
      <t>ソウゴ</t>
    </rPh>
    <rPh sb="20" eb="22">
      <t>コクサイ</t>
    </rPh>
    <rPh sb="22" eb="23">
      <t>ジン</t>
    </rPh>
    <rPh sb="23" eb="24">
      <t>リュウ</t>
    </rPh>
    <rPh sb="37" eb="39">
      <t>タンイ</t>
    </rPh>
    <rPh sb="40" eb="42">
      <t>マンニン</t>
    </rPh>
    <phoneticPr fontId="2"/>
  </si>
  <si>
    <t>質問１・質問３に対する回答がYESである前提でお尋ねします。上位１～10位に関しては「出国者数」、11位～20位に関しては「うち観光」（←「うち観光客数」とすべき？）と、異なる項目の統計を記載する意図がわかりません。この点を考えると、質問１・質問３に対する回答は「E列とI列を削除すべきところをし忘れただけである」ということかとも思われますが、いかがでしょうか。</t>
    <rPh sb="0" eb="2">
      <t>シツモン</t>
    </rPh>
    <rPh sb="4" eb="6">
      <t>シツモン</t>
    </rPh>
    <rPh sb="8" eb="9">
      <t>タイ</t>
    </rPh>
    <rPh sb="11" eb="13">
      <t>カイトウ</t>
    </rPh>
    <rPh sb="20" eb="22">
      <t>ゼンテイ</t>
    </rPh>
    <rPh sb="24" eb="25">
      <t>タズ</t>
    </rPh>
    <rPh sb="30" eb="32">
      <t>ジョウイ</t>
    </rPh>
    <rPh sb="36" eb="37">
      <t>クライ</t>
    </rPh>
    <rPh sb="38" eb="39">
      <t>カン</t>
    </rPh>
    <rPh sb="43" eb="46">
      <t>シュッコクシャ</t>
    </rPh>
    <rPh sb="46" eb="47">
      <t>スウ</t>
    </rPh>
    <rPh sb="51" eb="52">
      <t>イ</t>
    </rPh>
    <rPh sb="55" eb="56">
      <t>イ</t>
    </rPh>
    <rPh sb="57" eb="58">
      <t>カン</t>
    </rPh>
    <rPh sb="64" eb="66">
      <t>カンコウ</t>
    </rPh>
    <rPh sb="72" eb="75">
      <t>カンコウキャク</t>
    </rPh>
    <rPh sb="75" eb="76">
      <t>スウ</t>
    </rPh>
    <rPh sb="85" eb="86">
      <t>コト</t>
    </rPh>
    <rPh sb="88" eb="90">
      <t>コウモク</t>
    </rPh>
    <rPh sb="91" eb="93">
      <t>トウケイ</t>
    </rPh>
    <rPh sb="94" eb="96">
      <t>キサイ</t>
    </rPh>
    <rPh sb="98" eb="100">
      <t>イト</t>
    </rPh>
    <rPh sb="110" eb="111">
      <t>テン</t>
    </rPh>
    <rPh sb="112" eb="113">
      <t>カンガ</t>
    </rPh>
    <rPh sb="117" eb="119">
      <t>シツモン</t>
    </rPh>
    <rPh sb="121" eb="123">
      <t>シツモン</t>
    </rPh>
    <rPh sb="125" eb="126">
      <t>タイ</t>
    </rPh>
    <rPh sb="128" eb="130">
      <t>カイトウ</t>
    </rPh>
    <rPh sb="133" eb="134">
      <t>レツ</t>
    </rPh>
    <rPh sb="136" eb="137">
      <t>レツ</t>
    </rPh>
    <rPh sb="138" eb="140">
      <t>サクジョ</t>
    </rPh>
    <rPh sb="148" eb="149">
      <t>ワス</t>
    </rPh>
    <rPh sb="165" eb="166">
      <t>オモ</t>
    </rPh>
    <phoneticPr fontId="2"/>
  </si>
  <si>
    <t>回答</t>
    <rPh sb="0" eb="2">
      <t>カイトウ</t>
    </rPh>
    <phoneticPr fontId="2"/>
  </si>
  <si>
    <t>2、３</t>
    <phoneticPr fontId="2"/>
  </si>
  <si>
    <t>回答</t>
    <rPh sb="0" eb="2">
      <t>カイトウ</t>
    </rPh>
    <phoneticPr fontId="2"/>
  </si>
  <si>
    <t>11から20位ではなく、観光目的の者の上からの順位の数字です</t>
    <rPh sb="6" eb="7">
      <t>イ</t>
    </rPh>
    <rPh sb="12" eb="14">
      <t>カンコウ</t>
    </rPh>
    <rPh sb="14" eb="16">
      <t>モクテキ</t>
    </rPh>
    <rPh sb="17" eb="18">
      <t>シャ</t>
    </rPh>
    <rPh sb="19" eb="20">
      <t>ウエ</t>
    </rPh>
    <rPh sb="23" eb="25">
      <t>ジュンイ</t>
    </rPh>
    <rPh sb="26" eb="28">
      <t>スウジ</t>
    </rPh>
    <phoneticPr fontId="2"/>
  </si>
  <si>
    <t>居住地</t>
    <rPh sb="0" eb="3">
      <t>キョジュウチ</t>
    </rPh>
    <phoneticPr fontId="2"/>
  </si>
  <si>
    <r>
      <rPr>
        <b/>
        <sz val="11"/>
        <color rgb="FFFF0000"/>
        <rFont val="ＭＳ ゴシック"/>
        <family val="3"/>
        <charset val="128"/>
      </rPr>
      <t>表</t>
    </r>
    <r>
      <rPr>
        <b/>
        <sz val="11"/>
        <color rgb="FFFF0000"/>
        <rFont val="Times New Roman"/>
        <family val="1"/>
      </rPr>
      <t>29</t>
    </r>
    <r>
      <rPr>
        <b/>
        <sz val="11"/>
        <color rgb="FFFF0000"/>
        <rFont val="ＭＳ ゴシック"/>
        <family val="3"/>
        <charset val="128"/>
      </rPr>
      <t>　欧州内を目的地とする宿泊旅行者の居住地（2015年）　</t>
    </r>
    <r>
      <rPr>
        <sz val="11"/>
        <color rgb="FFFF0000"/>
        <rFont val="ＭＳ 明朝"/>
        <family val="1"/>
        <charset val="128"/>
      </rPr>
      <t>　　　　　　　　　　　　　　　　　（単位：千泊）</t>
    </r>
    <rPh sb="0" eb="1">
      <t>ヒョウ</t>
    </rPh>
    <rPh sb="4" eb="6">
      <t>オウシュウ</t>
    </rPh>
    <rPh sb="6" eb="7">
      <t>ナイ</t>
    </rPh>
    <rPh sb="8" eb="10">
      <t>モクテキ</t>
    </rPh>
    <rPh sb="10" eb="11">
      <t>チ</t>
    </rPh>
    <rPh sb="14" eb="16">
      <t>シュクハク</t>
    </rPh>
    <rPh sb="16" eb="18">
      <t>リョコウ</t>
    </rPh>
    <rPh sb="18" eb="19">
      <t>シャ</t>
    </rPh>
    <rPh sb="20" eb="23">
      <t>キョジュウチ</t>
    </rPh>
    <rPh sb="28" eb="29">
      <t>ネン</t>
    </rPh>
    <rPh sb="49" eb="51">
      <t>タンイ</t>
    </rPh>
    <rPh sb="52" eb="53">
      <t>セン</t>
    </rPh>
    <rPh sb="53" eb="54">
      <t>ハク</t>
    </rPh>
    <phoneticPr fontId="2"/>
  </si>
  <si>
    <t>中国政府の方針が変化していますから、事情が入稿時と変わっていますが、このままにしておきます</t>
    <rPh sb="0" eb="2">
      <t>チュウゴク</t>
    </rPh>
    <rPh sb="2" eb="4">
      <t>セイフ</t>
    </rPh>
    <rPh sb="5" eb="7">
      <t>ホウシン</t>
    </rPh>
    <rPh sb="8" eb="10">
      <t>ヘンカ</t>
    </rPh>
    <rPh sb="18" eb="20">
      <t>ジジョウ</t>
    </rPh>
    <rPh sb="21" eb="23">
      <t>ニュウコウ</t>
    </rPh>
    <rPh sb="23" eb="24">
      <t>ジ</t>
    </rPh>
    <rPh sb="25" eb="26">
      <t>カ</t>
    </rPh>
    <phoneticPr fontId="2"/>
  </si>
  <si>
    <t>観光統計に限りませんが、中国が加わる場合は、国ではなく、地域を用います。</t>
    <rPh sb="0" eb="2">
      <t>カンコウ</t>
    </rPh>
    <rPh sb="2" eb="4">
      <t>トウケイ</t>
    </rPh>
    <rPh sb="5" eb="6">
      <t>カギ</t>
    </rPh>
    <rPh sb="12" eb="14">
      <t>チュウゴク</t>
    </rPh>
    <rPh sb="15" eb="16">
      <t>クワ</t>
    </rPh>
    <rPh sb="18" eb="20">
      <t>バアイ</t>
    </rPh>
    <rPh sb="22" eb="23">
      <t>クニ</t>
    </rPh>
    <rPh sb="28" eb="30">
      <t>チイキ</t>
    </rPh>
    <rPh sb="31" eb="32">
      <t>モチ</t>
    </rPh>
    <phoneticPr fontId="2"/>
  </si>
  <si>
    <t>観光目的出国者数</t>
    <rPh sb="0" eb="2">
      <t>カンコウ</t>
    </rPh>
    <rPh sb="2" eb="4">
      <t>モクテキ</t>
    </rPh>
    <rPh sb="4" eb="7">
      <t>シュッコクシャ</t>
    </rPh>
    <rPh sb="7" eb="8">
      <t>スウ</t>
    </rPh>
    <phoneticPr fontId="2"/>
  </si>
  <si>
    <t>観光目的入国者数</t>
    <rPh sb="0" eb="2">
      <t>カンコウ</t>
    </rPh>
    <rPh sb="2" eb="4">
      <t>モクテキ</t>
    </rPh>
    <rPh sb="4" eb="6">
      <t>ニュウコク</t>
    </rPh>
    <rPh sb="6" eb="7">
      <t>シャ</t>
    </rPh>
    <rPh sb="7" eb="8">
      <t>スウ</t>
    </rPh>
    <phoneticPr fontId="2"/>
  </si>
  <si>
    <t>異なる統計かは別として、他の国の統計と異なり定義のはっきりしない観光をロシアの統計は例外的に用いていますので、両者を比較することが重要なのです。</t>
    <rPh sb="0" eb="1">
      <t>コト</t>
    </rPh>
    <rPh sb="3" eb="5">
      <t>トウケイ</t>
    </rPh>
    <rPh sb="7" eb="8">
      <t>ベツ</t>
    </rPh>
    <rPh sb="12" eb="13">
      <t>タ</t>
    </rPh>
    <rPh sb="14" eb="15">
      <t>クニ</t>
    </rPh>
    <rPh sb="16" eb="18">
      <t>トウケイ</t>
    </rPh>
    <rPh sb="19" eb="20">
      <t>コト</t>
    </rPh>
    <rPh sb="22" eb="24">
      <t>テイギ</t>
    </rPh>
    <rPh sb="32" eb="34">
      <t>カンコウ</t>
    </rPh>
    <rPh sb="39" eb="41">
      <t>トウケイ</t>
    </rPh>
    <rPh sb="42" eb="45">
      <t>レイガイテキ</t>
    </rPh>
    <rPh sb="46" eb="47">
      <t>モチ</t>
    </rPh>
    <rPh sb="55" eb="57">
      <t>リョウシャ</t>
    </rPh>
    <rPh sb="58" eb="60">
      <t>ヒカク</t>
    </rPh>
    <rPh sb="65" eb="67">
      <t>ジュウヨウ</t>
    </rPh>
    <phoneticPr fontId="2"/>
  </si>
  <si>
    <t>出典：https://www.ustravel.org/system/files/media_root/document/Research_Fact-Sheet_Summary-Country-Profile_China.pdf</t>
    <rPh sb="0" eb="2">
      <t>シュッテン</t>
    </rPh>
    <phoneticPr fontId="2"/>
  </si>
  <si>
    <t>ネットで簡単に調べられる情報ですから、省略します。</t>
    <rPh sb="4" eb="6">
      <t>カンタン</t>
    </rPh>
    <rPh sb="7" eb="8">
      <t>シラ</t>
    </rPh>
    <rPh sb="12" eb="14">
      <t>ジョウホウ</t>
    </rPh>
    <rPh sb="19" eb="21">
      <t>ショウリャク</t>
    </rPh>
    <phoneticPr fontId="2"/>
  </si>
  <si>
    <t>同じだと思います。最終的にはロシア政府の資料で,ネットで簡単に検索できます。</t>
    <rPh sb="0" eb="1">
      <t>オナ</t>
    </rPh>
    <rPh sb="4" eb="5">
      <t>オモ</t>
    </rPh>
    <rPh sb="9" eb="12">
      <t>サイシュウテキ</t>
    </rPh>
    <rPh sb="17" eb="19">
      <t>セイフ</t>
    </rPh>
    <rPh sb="20" eb="22">
      <t>シリョウ</t>
    </rPh>
    <rPh sb="28" eb="30">
      <t>カンタン</t>
    </rPh>
    <rPh sb="31" eb="33">
      <t>ケンサク</t>
    </rPh>
    <phoneticPr fontId="2"/>
  </si>
  <si>
    <t>原案通りにしておきます。限られた空間での情報表示ゆえ、日本の場合、順位情報で十分で、桁の小さいアンケート数字自体には重点を置いていません</t>
    <rPh sb="0" eb="2">
      <t>ゲンアン</t>
    </rPh>
    <rPh sb="2" eb="3">
      <t>ドオ</t>
    </rPh>
    <rPh sb="12" eb="13">
      <t>カギ</t>
    </rPh>
    <rPh sb="16" eb="18">
      <t>クウカン</t>
    </rPh>
    <rPh sb="20" eb="22">
      <t>ジョウホウ</t>
    </rPh>
    <rPh sb="22" eb="24">
      <t>ヒョウジ</t>
    </rPh>
    <rPh sb="27" eb="29">
      <t>ニホン</t>
    </rPh>
    <rPh sb="30" eb="32">
      <t>バアイ</t>
    </rPh>
    <rPh sb="33" eb="35">
      <t>ジュンイ</t>
    </rPh>
    <rPh sb="35" eb="37">
      <t>ジョウホウ</t>
    </rPh>
    <rPh sb="38" eb="40">
      <t>ジュウブン</t>
    </rPh>
    <rPh sb="42" eb="43">
      <t>ケタ</t>
    </rPh>
    <rPh sb="44" eb="45">
      <t>チイ</t>
    </rPh>
    <rPh sb="52" eb="54">
      <t>スウジ</t>
    </rPh>
    <rPh sb="54" eb="56">
      <t>ジタイ</t>
    </rPh>
    <rPh sb="58" eb="60">
      <t>ジュウテン</t>
    </rPh>
    <rPh sb="61" eb="62">
      <t>オ</t>
    </rPh>
    <phoneticPr fontId="2"/>
  </si>
  <si>
    <r>
      <rPr>
        <b/>
        <sz val="11"/>
        <color rgb="FFFF0000"/>
        <rFont val="ＭＳ ゴシック"/>
        <family val="3"/>
        <charset val="128"/>
      </rPr>
      <t>表</t>
    </r>
    <r>
      <rPr>
        <b/>
        <sz val="11"/>
        <color rgb="FFFF0000"/>
        <rFont val="Times New Roman"/>
        <family val="1"/>
      </rPr>
      <t>27</t>
    </r>
    <r>
      <rPr>
        <b/>
        <sz val="11"/>
        <color rgb="FFFF0000"/>
        <rFont val="ＭＳ ゴシック"/>
        <family val="3"/>
        <charset val="128"/>
      </rPr>
      <t>　西ヨーロッパ域内への来訪状況(2014年）</t>
    </r>
    <r>
      <rPr>
        <b/>
        <sz val="11"/>
        <color rgb="FFFF0000"/>
        <rFont val="Times New Roman"/>
        <family val="1"/>
      </rPr>
      <t xml:space="preserve">      </t>
    </r>
    <r>
      <rPr>
        <sz val="11"/>
        <color rgb="FFFF0000"/>
        <rFont val="Times New Roman"/>
        <family val="1"/>
      </rPr>
      <t xml:space="preserve">                 </t>
    </r>
    <r>
      <rPr>
        <sz val="11"/>
        <color rgb="FFFF0000"/>
        <rFont val="ＭＳ 明朝"/>
        <family val="1"/>
        <charset val="128"/>
      </rPr>
      <t>　　　　　　　　　　　　　　　（単位：千トリップ）　　　　　　</t>
    </r>
    <rPh sb="0" eb="1">
      <t>ヒョウ</t>
    </rPh>
    <rPh sb="4" eb="5">
      <t>ニシ</t>
    </rPh>
    <rPh sb="10" eb="12">
      <t>イキナイ</t>
    </rPh>
    <rPh sb="14" eb="16">
      <t>ライホウ</t>
    </rPh>
    <rPh sb="16" eb="18">
      <t>ジョウキョウ</t>
    </rPh>
    <rPh sb="23" eb="24">
      <t>ネン</t>
    </rPh>
    <rPh sb="64" eb="66">
      <t>タンイ</t>
    </rPh>
    <rPh sb="67" eb="68">
      <t>セン</t>
    </rPh>
    <phoneticPr fontId="2"/>
  </si>
  <si>
    <t>表の移動はお任せしますが、このままでもいいでしょう。</t>
    <rPh sb="0" eb="1">
      <t>ヒョウ</t>
    </rPh>
    <rPh sb="2" eb="4">
      <t>イドウ</t>
    </rPh>
    <rPh sb="6" eb="7">
      <t>マカ</t>
    </rPh>
    <phoneticPr fontId="2"/>
  </si>
  <si>
    <t>本文の注で示した資料からも簡単にアクセスできると思います。</t>
    <rPh sb="0" eb="2">
      <t>ホンブン</t>
    </rPh>
    <rPh sb="3" eb="4">
      <t>チュウ</t>
    </rPh>
    <rPh sb="5" eb="6">
      <t>シメ</t>
    </rPh>
    <rPh sb="8" eb="10">
      <t>シリョウ</t>
    </rPh>
    <rPh sb="13" eb="15">
      <t>カンタン</t>
    </rPh>
    <rPh sb="24" eb="25">
      <t>オモ</t>
    </rPh>
    <phoneticPr fontId="2"/>
  </si>
  <si>
    <t>出典というよりも、私の予測値です</t>
    <rPh sb="0" eb="2">
      <t>シュッテン</t>
    </rPh>
    <rPh sb="9" eb="10">
      <t>ワタシ</t>
    </rPh>
    <rPh sb="11" eb="14">
      <t>ヨソクチ</t>
    </rPh>
    <phoneticPr fontId="2"/>
  </si>
  <si>
    <t>韓国政府は予想数字を出していません。現状で、5割近くになっていることを示しているだけです。</t>
    <rPh sb="0" eb="2">
      <t>カンコク</t>
    </rPh>
    <rPh sb="2" eb="4">
      <t>セイフ</t>
    </rPh>
    <rPh sb="5" eb="7">
      <t>ヨソウ</t>
    </rPh>
    <rPh sb="7" eb="9">
      <t>スウジ</t>
    </rPh>
    <rPh sb="10" eb="11">
      <t>ダ</t>
    </rPh>
    <rPh sb="18" eb="20">
      <t>ゲンジョウ</t>
    </rPh>
    <rPh sb="23" eb="24">
      <t>ワリ</t>
    </rPh>
    <rPh sb="24" eb="25">
      <t>チカ</t>
    </rPh>
    <rPh sb="35" eb="36">
      <t>シメ</t>
    </rPh>
    <phoneticPr fontId="2"/>
  </si>
  <si>
    <t>日本政府の2020年総数の目標値が4千万人で、それを達成するため、増加傾向が順調に推移する場合と、全体の中での割合がこのまま変わらない場合の中国本土客の上限、下限の予測値です。</t>
    <rPh sb="0" eb="2">
      <t>ニホン</t>
    </rPh>
    <rPh sb="2" eb="4">
      <t>セイフ</t>
    </rPh>
    <rPh sb="9" eb="10">
      <t>ネン</t>
    </rPh>
    <rPh sb="10" eb="12">
      <t>ソウスウ</t>
    </rPh>
    <rPh sb="13" eb="16">
      <t>モクヒョウチ</t>
    </rPh>
    <rPh sb="18" eb="21">
      <t>センマンニン</t>
    </rPh>
    <rPh sb="26" eb="28">
      <t>タッセイ</t>
    </rPh>
    <rPh sb="33" eb="35">
      <t>ゾウカ</t>
    </rPh>
    <rPh sb="35" eb="37">
      <t>ケイコウ</t>
    </rPh>
    <rPh sb="38" eb="40">
      <t>ジュンチョウ</t>
    </rPh>
    <rPh sb="41" eb="43">
      <t>スイイ</t>
    </rPh>
    <rPh sb="45" eb="47">
      <t>バアイ</t>
    </rPh>
    <rPh sb="49" eb="51">
      <t>ゼンタイ</t>
    </rPh>
    <rPh sb="52" eb="53">
      <t>ナカ</t>
    </rPh>
    <rPh sb="55" eb="57">
      <t>ワリアイ</t>
    </rPh>
    <rPh sb="62" eb="63">
      <t>カ</t>
    </rPh>
    <rPh sb="67" eb="69">
      <t>バアイ</t>
    </rPh>
    <rPh sb="70" eb="72">
      <t>チュウゴク</t>
    </rPh>
    <rPh sb="72" eb="74">
      <t>ホンド</t>
    </rPh>
    <rPh sb="74" eb="75">
      <t>キャク</t>
    </rPh>
    <rPh sb="76" eb="78">
      <t>ジョウゲン</t>
    </rPh>
    <rPh sb="79" eb="81">
      <t>カゲン</t>
    </rPh>
    <rPh sb="82" eb="85">
      <t>ヨソクチ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</si>
</sst>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000"/>
    <numFmt numFmtId="178" formatCode="0.0%"/>
    <numFmt numFmtId="179" formatCode="0.0"/>
    <numFmt numFmtId="180" formatCode="#,##0.0;[Red]\-#,##0.0"/>
    <numFmt numFmtId="181" formatCode="General_)"/>
    <numFmt numFmtId="182" formatCode="0_ "/>
    <numFmt numFmtId="183" formatCode="0_);[Red]\(0\)"/>
    <numFmt numFmtId="184" formatCode="0.00_);[Red]\(0.00\)"/>
    <numFmt numFmtId="185" formatCode="#,##0_);[Red]\(#,##0\)"/>
  </numFmts>
  <fonts count="1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color rgb="FF000000"/>
      <name val="ＭＳ Ｐゴシック"/>
      <family val="3"/>
      <charset val="128"/>
      <scheme val="minor"/>
    </font>
    <font>
      <sz val="10.5"/>
      <color rgb="FF000000"/>
      <name val="ＭＳ 明朝"/>
      <family val="1"/>
      <charset val="128"/>
    </font>
    <font>
      <sz val="10.5"/>
      <color theme="1"/>
      <name val="ＭＳ 明朝"/>
      <family val="1"/>
      <charset val="128"/>
    </font>
    <font>
      <sz val="11"/>
      <color rgb="FF000000"/>
      <name val="ＭＳ Ｐゴシック"/>
      <family val="3"/>
      <charset val="128"/>
    </font>
    <font>
      <sz val="12"/>
      <name val="新細明體"/>
      <family val="1"/>
      <charset val="136"/>
    </font>
    <font>
      <sz val="9"/>
      <name val="新細明體"/>
      <family val="1"/>
      <charset val="136"/>
    </font>
    <font>
      <sz val="16"/>
      <name val="標楷體"/>
      <family val="4"/>
      <charset val="136"/>
    </font>
    <font>
      <sz val="10.5"/>
      <color theme="1"/>
      <name val="Century"/>
      <family val="1"/>
    </font>
    <font>
      <b/>
      <sz val="11"/>
      <color theme="1"/>
      <name val="ＭＳ Ｐゴシック"/>
      <family val="3"/>
      <charset val="128"/>
      <scheme val="minor"/>
    </font>
    <font>
      <sz val="9"/>
      <color theme="1"/>
      <name val="ＭＳ Ｐゴシック"/>
      <family val="3"/>
      <charset val="128"/>
      <scheme val="minor"/>
    </font>
    <font>
      <sz val="9"/>
      <color rgb="FF000000"/>
      <name val="ＭＳ Ｐゴシック"/>
      <family val="3"/>
      <charset val="128"/>
    </font>
    <font>
      <sz val="10"/>
      <name val="Arial"/>
      <family val="2"/>
    </font>
    <font>
      <sz val="8"/>
      <name val="Arial"/>
      <family val="2"/>
    </font>
    <font>
      <sz val="9"/>
      <color indexed="81"/>
      <name val="ＭＳ Ｐゴシック"/>
      <family val="3"/>
      <charset val="128"/>
    </font>
    <font>
      <sz val="10"/>
      <name val="ＭＳ Ｐゴシック"/>
      <family val="3"/>
      <charset val="128"/>
    </font>
    <font>
      <sz val="6"/>
      <name val="ＭＳ Ｐゴシック"/>
      <family val="3"/>
      <charset val="128"/>
    </font>
    <font>
      <b/>
      <sz val="8"/>
      <color rgb="FF000000"/>
      <name val="Arial"/>
      <family val="2"/>
    </font>
    <font>
      <sz val="8"/>
      <color rgb="FF006621"/>
      <name val="Arial"/>
      <family val="2"/>
    </font>
    <font>
      <u/>
      <sz val="11"/>
      <color theme="10"/>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9"/>
      <color indexed="8"/>
      <name val="ＭＳ Ｐゴシック"/>
      <family val="2"/>
    </font>
    <font>
      <sz val="11"/>
      <name val="ＭＳ ゴシック"/>
      <family val="3"/>
      <charset val="128"/>
    </font>
    <font>
      <sz val="11"/>
      <name val="ＭＳ Ｐ明朝"/>
      <family val="1"/>
      <charset val="128"/>
    </font>
    <font>
      <b/>
      <sz val="9"/>
      <color rgb="FF000000"/>
      <name val="ＭＳ Ｐゴシック"/>
      <family val="3"/>
      <charset val="128"/>
    </font>
    <font>
      <sz val="6"/>
      <color rgb="FFBD0000"/>
      <name val="ＭＳ Ｐゴシック"/>
      <family val="3"/>
      <charset val="128"/>
      <scheme val="minor"/>
    </font>
    <font>
      <sz val="8"/>
      <color rgb="FF000000"/>
      <name val="ＭＳ Ｐゴシック"/>
      <family val="3"/>
      <charset val="128"/>
      <scheme val="minor"/>
    </font>
    <font>
      <b/>
      <sz val="14"/>
      <name val="Arial Narrow"/>
      <family val="2"/>
    </font>
    <font>
      <b/>
      <u/>
      <sz val="8"/>
      <color rgb="FF000000"/>
      <name val="Arial"/>
      <family val="2"/>
    </font>
    <font>
      <sz val="10"/>
      <name val="Courier"/>
      <family val="3"/>
    </font>
    <font>
      <sz val="11"/>
      <name val="Arial"/>
      <family val="2"/>
    </font>
    <font>
      <sz val="11"/>
      <color rgb="FF000000"/>
      <name val="ＭＳ ゴシック"/>
      <family val="3"/>
      <charset val="128"/>
    </font>
    <font>
      <sz val="9"/>
      <color theme="1"/>
      <name val="ＭＳ 明朝"/>
      <family val="1"/>
      <charset val="128"/>
    </font>
    <font>
      <b/>
      <sz val="7"/>
      <color rgb="FF000000"/>
      <name val="Arial"/>
      <family val="2"/>
    </font>
    <font>
      <b/>
      <sz val="14"/>
      <color rgb="FF000000"/>
      <name val="Arial"/>
      <family val="2"/>
    </font>
    <font>
      <sz val="11"/>
      <color theme="1"/>
      <name val="ＭＳ 明朝"/>
      <family val="1"/>
      <charset val="128"/>
    </font>
    <font>
      <sz val="11"/>
      <name val="ＭＳ 明朝"/>
      <family val="1"/>
      <charset val="128"/>
    </font>
    <font>
      <sz val="11"/>
      <color theme="1" tint="4.9989318521683403E-2"/>
      <name val="ＭＳ 明朝"/>
      <family val="1"/>
      <charset val="128"/>
    </font>
    <font>
      <sz val="11"/>
      <color rgb="FF000000"/>
      <name val="ＭＳ 明朝"/>
      <family val="1"/>
      <charset val="128"/>
    </font>
    <font>
      <sz val="10"/>
      <color rgb="FF000000"/>
      <name val="ＭＳ 明朝"/>
      <family val="1"/>
      <charset val="128"/>
    </font>
    <font>
      <sz val="9"/>
      <color rgb="FF000000"/>
      <name val="ＭＳ 明朝"/>
      <family val="1"/>
      <charset val="128"/>
    </font>
    <font>
      <sz val="10"/>
      <color theme="1"/>
      <name val="ＭＳ 明朝"/>
      <family val="1"/>
      <charset val="128"/>
    </font>
    <font>
      <sz val="9"/>
      <color rgb="FF000066"/>
      <name val="Arial"/>
      <family val="2"/>
    </font>
    <font>
      <sz val="9"/>
      <name val="ＭＳ 明朝"/>
      <family val="1"/>
      <charset val="128"/>
    </font>
    <font>
      <sz val="10"/>
      <name val="ＭＳ 明朝"/>
      <family val="1"/>
      <charset val="128"/>
    </font>
    <font>
      <sz val="11"/>
      <name val="Times New Roman"/>
      <family val="1"/>
    </font>
    <font>
      <sz val="10"/>
      <color theme="1" tint="4.9989318521683403E-2"/>
      <name val="ＭＳ 明朝"/>
      <family val="1"/>
      <charset val="128"/>
    </font>
    <font>
      <sz val="12"/>
      <name val="ＭＳ 明朝"/>
      <family val="1"/>
      <charset val="128"/>
    </font>
    <font>
      <sz val="9"/>
      <color theme="1" tint="4.9989318521683403E-2"/>
      <name val="ＭＳ 明朝"/>
      <family val="1"/>
      <charset val="128"/>
    </font>
    <font>
      <b/>
      <sz val="11"/>
      <color theme="1"/>
      <name val="ＭＳ ゴシック"/>
      <family val="3"/>
      <charset val="128"/>
    </font>
    <font>
      <sz val="11"/>
      <color theme="1"/>
      <name val="Times New Roman"/>
      <family val="1"/>
    </font>
    <font>
      <sz val="11"/>
      <color theme="1" tint="4.9989318521683403E-2"/>
      <name val="Times New Roman"/>
      <family val="1"/>
    </font>
    <font>
      <sz val="9"/>
      <color theme="1" tint="4.9989318521683403E-2"/>
      <name val="Times New Roman"/>
      <family val="1"/>
    </font>
    <font>
      <b/>
      <sz val="11"/>
      <color theme="1"/>
      <name val="Times New Roman"/>
      <family val="1"/>
    </font>
    <font>
      <b/>
      <sz val="11"/>
      <color rgb="FF000000"/>
      <name val="ＭＳ ゴシック"/>
      <family val="3"/>
      <charset val="128"/>
    </font>
    <font>
      <sz val="10"/>
      <color rgb="FF000000"/>
      <name val="Times New Roman"/>
      <family val="1"/>
    </font>
    <font>
      <sz val="11"/>
      <color rgb="FF000000"/>
      <name val="Times New Roman"/>
      <family val="1"/>
    </font>
    <font>
      <sz val="10"/>
      <color theme="1"/>
      <name val="Times New Roman"/>
      <family val="1"/>
    </font>
    <font>
      <b/>
      <sz val="11"/>
      <color rgb="FF000000"/>
      <name val="Times New Roman"/>
      <family val="1"/>
    </font>
    <font>
      <sz val="10"/>
      <color theme="1" tint="4.9989318521683403E-2"/>
      <name val="Times New Roman"/>
      <family val="1"/>
    </font>
    <font>
      <sz val="10"/>
      <name val="Times New Roman"/>
      <family val="1"/>
    </font>
    <font>
      <b/>
      <sz val="11"/>
      <color theme="1"/>
      <name val="Times New Roman"/>
      <family val="3"/>
      <charset val="128"/>
    </font>
    <font>
      <sz val="10"/>
      <color rgb="FF000000"/>
      <name val="Times New Roman"/>
      <family val="1"/>
      <charset val="128"/>
    </font>
    <font>
      <b/>
      <sz val="11"/>
      <name val="Times New Roman"/>
      <family val="1"/>
    </font>
    <font>
      <b/>
      <sz val="11"/>
      <name val="ＭＳ Ｐゴシック"/>
      <family val="3"/>
      <charset val="128"/>
    </font>
    <font>
      <b/>
      <sz val="11"/>
      <name val="Times New Roman"/>
      <family val="3"/>
      <charset val="128"/>
    </font>
    <font>
      <sz val="11"/>
      <color theme="1"/>
      <name val="ＭＳ Ｐ明朝"/>
      <family val="1"/>
      <charset val="128"/>
    </font>
    <font>
      <sz val="8"/>
      <color theme="1"/>
      <name val="Times New Roman"/>
      <family val="1"/>
    </font>
    <font>
      <sz val="10"/>
      <color theme="1"/>
      <name val="Times New Roman"/>
      <family val="1"/>
      <charset val="128"/>
    </font>
    <font>
      <b/>
      <sz val="11"/>
      <name val="ＭＳ ゴシック"/>
      <family val="3"/>
      <charset val="128"/>
    </font>
    <font>
      <sz val="10.5"/>
      <color theme="1"/>
      <name val="ＭＳ ゴシック"/>
      <family val="3"/>
      <charset val="128"/>
    </font>
    <font>
      <sz val="10.5"/>
      <color theme="1"/>
      <name val="Times New Roman"/>
      <family val="1"/>
    </font>
    <font>
      <vertAlign val="superscript"/>
      <sz val="11"/>
      <color theme="1"/>
      <name val="ＭＳ 明朝"/>
      <family val="1"/>
      <charset val="128"/>
    </font>
    <font>
      <sz val="11"/>
      <color theme="1"/>
      <name val="Times New Roman"/>
      <family val="3"/>
      <charset val="128"/>
    </font>
    <font>
      <sz val="11"/>
      <color theme="1"/>
      <name val="ＭＳ 明朝"/>
      <family val="3"/>
      <charset val="128"/>
    </font>
    <font>
      <sz val="11"/>
      <color theme="1" tint="0.14999847407452621"/>
      <name val="Times New Roman"/>
      <family val="1"/>
    </font>
    <font>
      <sz val="11"/>
      <color rgb="FFFF0000"/>
      <name val="ＭＳ Ｐゴシック"/>
      <family val="2"/>
      <charset val="128"/>
      <scheme val="minor"/>
    </font>
    <font>
      <sz val="9"/>
      <color theme="1"/>
      <name val="Times New Roman"/>
      <family val="1"/>
    </font>
    <font>
      <sz val="9"/>
      <name val="Times New Roman"/>
      <family val="1"/>
    </font>
    <font>
      <b/>
      <sz val="11"/>
      <color theme="1" tint="4.9989318521683403E-2"/>
      <name val="Times New Roman"/>
      <family val="1"/>
    </font>
    <font>
      <b/>
      <sz val="11"/>
      <color rgb="FF000000"/>
      <name val="ＭＳ 明朝"/>
      <family val="1"/>
      <charset val="128"/>
    </font>
    <font>
      <b/>
      <sz val="12"/>
      <name val="ＭＳ ゴシック"/>
      <family val="3"/>
      <charset val="128"/>
    </font>
    <font>
      <b/>
      <sz val="12"/>
      <name val="Times New Roman"/>
      <family val="1"/>
    </font>
    <font>
      <sz val="11"/>
      <color theme="1"/>
      <name val="Times New Roman"/>
      <family val="1"/>
      <charset val="128"/>
    </font>
    <font>
      <sz val="11"/>
      <color rgb="FF000000"/>
      <name val="ＭＳ Ｐ明朝"/>
      <family val="1"/>
      <charset val="128"/>
    </font>
    <font>
      <sz val="12"/>
      <name val="Times New Roman"/>
      <family val="1"/>
    </font>
    <font>
      <sz val="10"/>
      <name val="Times New Roman"/>
      <family val="1"/>
      <charset val="128"/>
    </font>
    <font>
      <sz val="10.5"/>
      <color theme="1"/>
      <name val="Times New Roman"/>
      <family val="1"/>
      <charset val="128"/>
    </font>
    <font>
      <sz val="9"/>
      <color rgb="FF000066"/>
      <name val="Times New Roman"/>
      <family val="1"/>
    </font>
    <font>
      <sz val="11"/>
      <color theme="1"/>
      <name val="ＭＳ ゴシック"/>
      <family val="3"/>
      <charset val="128"/>
    </font>
    <font>
      <sz val="10"/>
      <color theme="1"/>
      <name val="ＭＳ Ｐ明朝"/>
      <family val="1"/>
      <charset val="128"/>
    </font>
    <font>
      <vertAlign val="superscript"/>
      <sz val="10"/>
      <color theme="1"/>
      <name val="ＭＳ 明朝"/>
      <family val="1"/>
      <charset val="128"/>
    </font>
    <font>
      <sz val="10.5"/>
      <color rgb="FF000000"/>
      <name val="Times New Roman"/>
      <family val="1"/>
    </font>
    <font>
      <sz val="10"/>
      <name val="Sylfaen"/>
      <family val="1"/>
      <charset val="128"/>
    </font>
    <font>
      <sz val="10"/>
      <name val="Sylfaen"/>
      <family val="1"/>
    </font>
    <font>
      <sz val="11"/>
      <name val="Times New Roman"/>
      <family val="3"/>
      <charset val="128"/>
    </font>
    <font>
      <b/>
      <sz val="11"/>
      <color theme="1"/>
      <name val="ＭＳ 明朝"/>
      <family val="1"/>
      <charset val="128"/>
    </font>
    <font>
      <sz val="12"/>
      <color theme="1"/>
      <name val="Times New Roman"/>
      <family val="1"/>
    </font>
    <font>
      <vertAlign val="superscript"/>
      <sz val="11"/>
      <color theme="1"/>
      <name val="Times New Roman"/>
      <family val="1"/>
    </font>
    <font>
      <sz val="11"/>
      <color theme="1"/>
      <name val="ＭＳ Ｐゴシック"/>
      <family val="2"/>
      <charset val="128"/>
    </font>
    <font>
      <b/>
      <sz val="10"/>
      <color theme="1"/>
      <name val="ＭＳ ゴシック"/>
      <family val="3"/>
      <charset val="128"/>
    </font>
    <font>
      <sz val="9"/>
      <color rgb="FF000000"/>
      <name val="Times New Roman"/>
      <family val="1"/>
    </font>
    <font>
      <sz val="10"/>
      <color theme="1"/>
      <name val="ＭＳ Ｐゴシック"/>
      <family val="3"/>
      <charset val="128"/>
    </font>
    <font>
      <sz val="11"/>
      <name val="Times New Roman"/>
      <family val="1"/>
      <charset val="128"/>
    </font>
    <font>
      <b/>
      <sz val="11"/>
      <color rgb="FF000000"/>
      <name val="Times New Roman"/>
      <family val="3"/>
      <charset val="128"/>
    </font>
    <font>
      <sz val="10.5"/>
      <color rgb="FF000000"/>
      <name val="Times New Roman"/>
      <family val="3"/>
      <charset val="128"/>
    </font>
    <font>
      <b/>
      <sz val="10"/>
      <color theme="1"/>
      <name val="Times New Roman"/>
      <family val="3"/>
      <charset val="128"/>
    </font>
    <font>
      <sz val="11"/>
      <color rgb="FFFF0000"/>
      <name val="ＭＳ Ｐ明朝"/>
      <family val="1"/>
      <charset val="128"/>
    </font>
    <font>
      <sz val="10"/>
      <color rgb="FFFF0000"/>
      <name val="ＭＳ 明朝"/>
      <family val="1"/>
      <charset val="128"/>
    </font>
    <font>
      <i/>
      <sz val="10.5"/>
      <color theme="1"/>
      <name val="Times New Roman"/>
      <family val="1"/>
    </font>
    <font>
      <sz val="11"/>
      <color rgb="FFFF0000"/>
      <name val="Times New Roman"/>
      <family val="1"/>
      <charset val="128"/>
    </font>
    <font>
      <sz val="11"/>
      <color rgb="FFFF0000"/>
      <name val="ＭＳ Ｐゴシック"/>
      <family val="2"/>
      <charset val="128"/>
    </font>
    <font>
      <sz val="11"/>
      <color rgb="FFFF0000"/>
      <name val="Times New Roman"/>
      <family val="1"/>
    </font>
    <font>
      <i/>
      <sz val="10"/>
      <color theme="1"/>
      <name val="Times New Roman"/>
      <family val="1"/>
    </font>
    <font>
      <b/>
      <sz val="11"/>
      <color rgb="FFFF0000"/>
      <name val="ＭＳ Ｐゴシック"/>
      <family val="3"/>
      <charset val="128"/>
      <scheme val="minor"/>
    </font>
    <font>
      <sz val="11"/>
      <color theme="1" tint="4.9989318521683403E-2"/>
      <name val="ＭＳ Ｐゴシック"/>
      <family val="2"/>
      <charset val="128"/>
    </font>
    <font>
      <sz val="11"/>
      <color rgb="FFFF0000"/>
      <name val="ＭＳ 明朝"/>
      <family val="1"/>
      <charset val="128"/>
    </font>
    <font>
      <sz val="11"/>
      <color rgb="FFFF0000"/>
      <name val="Times New Roman"/>
      <family val="3"/>
      <charset val="128"/>
    </font>
    <font>
      <b/>
      <sz val="11"/>
      <color rgb="FFFF0000"/>
      <name val="ＭＳ ゴシック"/>
      <family val="3"/>
      <charset val="128"/>
    </font>
    <font>
      <b/>
      <sz val="11"/>
      <color rgb="FFFF0000"/>
      <name val="Times New Roman"/>
      <family val="1"/>
    </font>
    <font>
      <sz val="6"/>
      <color rgb="FFFF0000"/>
      <name val="ＭＳ 明朝"/>
      <family val="1"/>
      <charset val="128"/>
    </font>
  </fonts>
  <fills count="6">
    <fill>
      <patternFill patternType="none"/>
    </fill>
    <fill>
      <patternFill patternType="gray125"/>
    </fill>
    <fill>
      <patternFill patternType="gray0625"/>
    </fill>
    <fill>
      <patternFill patternType="solid">
        <fgColor theme="0"/>
        <bgColor indexed="64"/>
      </patternFill>
    </fill>
    <fill>
      <patternFill patternType="gray125">
        <bgColor theme="0"/>
      </patternFill>
    </fill>
    <fill>
      <patternFill patternType="gray0625">
        <bgColor theme="0"/>
      </patternFill>
    </fill>
  </fills>
  <borders count="94">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rgb="FFC0C0C0"/>
      </left>
      <right style="thin">
        <color rgb="FFC0C0C0"/>
      </right>
      <top style="thin">
        <color rgb="FFC0C0C0"/>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dashed">
        <color indexed="64"/>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
      <left style="thin">
        <color auto="1"/>
      </left>
      <right style="thin">
        <color auto="1"/>
      </right>
      <top style="thin">
        <color auto="1"/>
      </top>
      <bottom style="double">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dashed">
        <color indexed="64"/>
      </bottom>
      <diagonal/>
    </border>
    <border>
      <left style="medium">
        <color indexed="64"/>
      </left>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style="thin">
        <color auto="1"/>
      </top>
      <bottom style="double">
        <color indexed="64"/>
      </bottom>
      <diagonal/>
    </border>
    <border>
      <left/>
      <right style="medium">
        <color indexed="64"/>
      </right>
      <top/>
      <bottom style="medium">
        <color indexed="64"/>
      </bottom>
      <diagonal/>
    </border>
    <border>
      <left style="medium">
        <color indexed="64"/>
      </left>
      <right style="thin">
        <color auto="1"/>
      </right>
      <top style="thin">
        <color auto="1"/>
      </top>
      <bottom style="dashed">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diagonalDown="1">
      <left/>
      <right/>
      <top style="thin">
        <color indexed="64"/>
      </top>
      <bottom style="thin">
        <color indexed="64"/>
      </bottom>
      <diagonal style="thin">
        <color indexed="64"/>
      </diagonal>
    </border>
    <border diagonalDown="1">
      <left/>
      <right/>
      <top style="thin">
        <color auto="1"/>
      </top>
      <bottom style="medium">
        <color indexed="64"/>
      </bottom>
      <diagonal style="thin">
        <color indexed="64"/>
      </diagonal>
    </border>
    <border>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diagonalDown="1">
      <left/>
      <right style="medium">
        <color indexed="64"/>
      </right>
      <top style="thin">
        <color auto="1"/>
      </top>
      <bottom style="medium">
        <color indexed="64"/>
      </bottom>
      <diagonal style="thin">
        <color indexed="64"/>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auto="1"/>
      </left>
      <right/>
      <top style="medium">
        <color indexed="64"/>
      </top>
      <bottom style="medium">
        <color indexed="64"/>
      </bottom>
      <diagonal/>
    </border>
    <border diagonalDown="1">
      <left style="thin">
        <color auto="1"/>
      </left>
      <right style="thin">
        <color auto="1"/>
      </right>
      <top style="thin">
        <color auto="1"/>
      </top>
      <bottom style="double">
        <color indexed="64"/>
      </bottom>
      <diagonal style="thin">
        <color indexed="64"/>
      </diagonal>
    </border>
    <border diagonalDown="1">
      <left/>
      <right style="thin">
        <color auto="1"/>
      </right>
      <top style="medium">
        <color indexed="64"/>
      </top>
      <bottom style="thin">
        <color indexed="64"/>
      </bottom>
      <diagonal style="thin">
        <color indexed="64"/>
      </diagonal>
    </border>
    <border>
      <left/>
      <right style="thin">
        <color auto="1"/>
      </right>
      <top style="thin">
        <color auto="1"/>
      </top>
      <bottom style="double">
        <color indexed="64"/>
      </bottom>
      <diagonal/>
    </border>
    <border>
      <left style="thin">
        <color auto="1"/>
      </left>
      <right style="thin">
        <color auto="1"/>
      </right>
      <top style="medium">
        <color indexed="64"/>
      </top>
      <bottom style="dashed">
        <color indexed="64"/>
      </bottom>
      <diagonal/>
    </border>
    <border>
      <left/>
      <right style="thin">
        <color auto="1"/>
      </right>
      <top style="thin">
        <color auto="1"/>
      </top>
      <bottom style="dashed">
        <color indexed="64"/>
      </bottom>
      <diagonal/>
    </border>
    <border>
      <left/>
      <right/>
      <top style="medium">
        <color indexed="64"/>
      </top>
      <bottom style="dashed">
        <color indexed="64"/>
      </bottom>
      <diagonal/>
    </border>
    <border>
      <left/>
      <right/>
      <top/>
      <bottom style="dashed">
        <color indexed="64"/>
      </bottom>
      <diagonal/>
    </border>
    <border>
      <left/>
      <right/>
      <top style="thin">
        <color auto="1"/>
      </top>
      <bottom style="dashed">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style="medium">
        <color indexed="64"/>
      </right>
      <top style="thin">
        <color auto="1"/>
      </top>
      <bottom style="dashed">
        <color indexed="64"/>
      </bottom>
      <diagonal/>
    </border>
    <border>
      <left style="thin">
        <color auto="1"/>
      </left>
      <right/>
      <top style="thin">
        <color auto="1"/>
      </top>
      <bottom style="dashed">
        <color indexed="64"/>
      </bottom>
      <diagonal/>
    </border>
    <border>
      <left style="dashed">
        <color indexed="64"/>
      </left>
      <right style="thin">
        <color auto="1"/>
      </right>
      <top style="dashed">
        <color indexed="64"/>
      </top>
      <bottom style="dashed">
        <color indexed="64"/>
      </bottom>
      <diagonal/>
    </border>
    <border>
      <left style="thin">
        <color auto="1"/>
      </left>
      <right style="thin">
        <color auto="1"/>
      </right>
      <top style="dashed">
        <color indexed="64"/>
      </top>
      <bottom style="dashed">
        <color indexed="64"/>
      </bottom>
      <diagonal/>
    </border>
    <border>
      <left style="thin">
        <color auto="1"/>
      </left>
      <right style="dashed">
        <color indexed="64"/>
      </right>
      <top style="dashed">
        <color indexed="64"/>
      </top>
      <bottom style="dashed">
        <color indexed="64"/>
      </bottom>
      <diagonal/>
    </border>
    <border>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style="medium">
        <color indexed="64"/>
      </left>
      <right style="medium">
        <color indexed="64"/>
      </right>
      <top/>
      <bottom style="medium">
        <color indexed="64"/>
      </bottom>
      <diagonal/>
    </border>
    <border>
      <left/>
      <right style="thin">
        <color auto="1"/>
      </right>
      <top style="medium">
        <color indexed="64"/>
      </top>
      <bottom style="thin">
        <color auto="1"/>
      </bottom>
      <diagonal/>
    </border>
    <border>
      <left style="thin">
        <color auto="1"/>
      </left>
      <right style="medium">
        <color indexed="64"/>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style="dashed">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0" fontId="16" fillId="0" borderId="0"/>
    <xf numFmtId="0" fontId="16" fillId="0" borderId="0"/>
    <xf numFmtId="38" fontId="16" fillId="0" borderId="0" applyFont="0" applyFill="0" applyBorder="0" applyAlignment="0" applyProtection="0">
      <alignment vertical="center"/>
    </xf>
    <xf numFmtId="0" fontId="23" fillId="0" borderId="0" applyNumberFormat="0" applyFill="0" applyBorder="0" applyAlignment="0" applyProtection="0">
      <alignment vertical="center"/>
    </xf>
    <xf numFmtId="0" fontId="27" fillId="0" borderId="0"/>
    <xf numFmtId="0" fontId="16" fillId="0" borderId="0" applyNumberFormat="0" applyFont="0" applyFill="0" applyBorder="0" applyAlignment="0" applyProtection="0">
      <alignment vertical="top"/>
    </xf>
    <xf numFmtId="0" fontId="16" fillId="0" borderId="0"/>
    <xf numFmtId="0" fontId="34" fillId="0" borderId="0"/>
    <xf numFmtId="0" fontId="16" fillId="0" borderId="0"/>
  </cellStyleXfs>
  <cellXfs count="724">
    <xf numFmtId="0" fontId="0" fillId="0" borderId="0" xfId="0">
      <alignment vertical="center"/>
    </xf>
    <xf numFmtId="2" fontId="0" fillId="0" borderId="0" xfId="0" applyNumberFormat="1">
      <alignment vertical="center"/>
    </xf>
    <xf numFmtId="0" fontId="0" fillId="0" borderId="0" xfId="0" applyAlignment="1">
      <alignment horizontal="center" vertical="center"/>
    </xf>
    <xf numFmtId="0" fontId="0" fillId="0" borderId="0" xfId="0">
      <alignment vertical="center"/>
    </xf>
    <xf numFmtId="0" fontId="0" fillId="0" borderId="0" xfId="0" applyBorder="1" applyAlignment="1">
      <alignment horizontal="center" vertical="center"/>
    </xf>
    <xf numFmtId="0" fontId="15" fillId="0" borderId="0" xfId="0" applyFont="1" applyAlignment="1">
      <alignment vertical="center" wrapText="1"/>
    </xf>
    <xf numFmtId="0" fontId="16" fillId="0" borderId="0" xfId="4"/>
    <xf numFmtId="0" fontId="0" fillId="0" borderId="0" xfId="0" applyAlignment="1"/>
    <xf numFmtId="0" fontId="17" fillId="0" borderId="25" xfId="4" applyFont="1" applyBorder="1"/>
    <xf numFmtId="0" fontId="0" fillId="0" borderId="0" xfId="0" applyAlignment="1">
      <alignment horizontal="center" vertical="center"/>
    </xf>
    <xf numFmtId="0" fontId="0" fillId="0" borderId="0" xfId="0">
      <alignment vertical="center"/>
    </xf>
    <xf numFmtId="0" fontId="0" fillId="0" borderId="0" xfId="0" applyBorder="1" applyAlignment="1">
      <alignment vertical="center" wrapText="1"/>
    </xf>
    <xf numFmtId="0" fontId="11" fillId="0" borderId="0" xfId="0" applyFont="1" applyBorder="1" applyAlignment="1">
      <alignment vertical="center" wrapText="1"/>
    </xf>
    <xf numFmtId="0" fontId="16" fillId="0" borderId="0" xfId="5"/>
    <xf numFmtId="0" fontId="21" fillId="0" borderId="0" xfId="5" applyFont="1"/>
    <xf numFmtId="0" fontId="19" fillId="0" borderId="0" xfId="5" applyFont="1"/>
    <xf numFmtId="0" fontId="0" fillId="0" borderId="0" xfId="0" applyFill="1">
      <alignment vertical="center"/>
    </xf>
    <xf numFmtId="0" fontId="0" fillId="0" borderId="0" xfId="0" applyBorder="1">
      <alignment vertical="center"/>
    </xf>
    <xf numFmtId="0" fontId="0" fillId="0" borderId="0" xfId="0" applyAlignment="1">
      <alignment vertical="center"/>
    </xf>
    <xf numFmtId="0" fontId="23" fillId="0" borderId="0" xfId="7">
      <alignment vertical="center"/>
    </xf>
    <xf numFmtId="0" fontId="24" fillId="0" borderId="0" xfId="0" applyFont="1" applyAlignment="1">
      <alignment vertical="top" wrapText="1"/>
    </xf>
    <xf numFmtId="0" fontId="13" fillId="0" borderId="0" xfId="0" applyFont="1">
      <alignment vertical="center"/>
    </xf>
    <xf numFmtId="0" fontId="3" fillId="0" borderId="0" xfId="0" applyFont="1">
      <alignment vertical="center"/>
    </xf>
    <xf numFmtId="178" fontId="0" fillId="0" borderId="0" xfId="2" applyNumberFormat="1" applyFont="1">
      <alignment vertical="center"/>
    </xf>
    <xf numFmtId="3" fontId="0" fillId="0" borderId="0" xfId="0" applyNumberFormat="1" applyAlignment="1">
      <alignment horizontal="right" vertical="center"/>
    </xf>
    <xf numFmtId="0" fontId="30" fillId="0" borderId="0" xfId="0" applyFont="1" applyAlignment="1">
      <alignment horizontal="right" vertical="center"/>
    </xf>
    <xf numFmtId="3" fontId="0" fillId="0" borderId="0" xfId="0" applyNumberFormat="1">
      <alignment vertical="center"/>
    </xf>
    <xf numFmtId="9" fontId="16" fillId="0" borderId="0" xfId="2" applyFont="1" applyAlignment="1"/>
    <xf numFmtId="0" fontId="32" fillId="0" borderId="0" xfId="0" applyFont="1" applyAlignment="1"/>
    <xf numFmtId="0" fontId="19" fillId="0" borderId="0" xfId="4" applyFont="1"/>
    <xf numFmtId="1" fontId="0" fillId="0" borderId="0" xfId="0" applyNumberFormat="1">
      <alignment vertical="center"/>
    </xf>
    <xf numFmtId="181" fontId="35" fillId="0" borderId="0" xfId="11" applyNumberFormat="1" applyFont="1" applyProtection="1"/>
    <xf numFmtId="0" fontId="0" fillId="0" borderId="0" xfId="0">
      <alignment vertical="center"/>
    </xf>
    <xf numFmtId="0" fontId="38" fillId="0" borderId="0" xfId="0" applyFont="1" applyAlignment="1">
      <alignment vertical="center" wrapText="1"/>
    </xf>
    <xf numFmtId="0" fontId="39" fillId="0" borderId="0" xfId="0" applyFont="1" applyAlignment="1">
      <alignment vertical="center" wrapText="1"/>
    </xf>
    <xf numFmtId="0" fontId="0" fillId="0" borderId="0" xfId="0">
      <alignment vertical="center"/>
    </xf>
    <xf numFmtId="0" fontId="0" fillId="0" borderId="0" xfId="0">
      <alignment vertical="center"/>
    </xf>
    <xf numFmtId="0" fontId="4" fillId="0" borderId="0" xfId="0" applyFont="1" applyBorder="1" applyAlignment="1">
      <alignment horizontal="left" vertical="top" wrapText="1"/>
    </xf>
    <xf numFmtId="0" fontId="0" fillId="0" borderId="0" xfId="0">
      <alignment vertical="center"/>
    </xf>
    <xf numFmtId="0" fontId="0" fillId="0" borderId="0" xfId="0" applyFont="1" applyAlignment="1">
      <alignment vertical="center" wrapText="1"/>
    </xf>
    <xf numFmtId="0" fontId="0" fillId="0" borderId="0" xfId="0" applyAlignment="1">
      <alignment horizontal="center" vertical="center"/>
    </xf>
    <xf numFmtId="0" fontId="4" fillId="0" borderId="0" xfId="0" applyFont="1">
      <alignment vertical="center"/>
    </xf>
    <xf numFmtId="0" fontId="0" fillId="0" borderId="0" xfId="0">
      <alignment vertical="center"/>
    </xf>
    <xf numFmtId="0" fontId="47" fillId="0" borderId="0" xfId="0" applyFont="1" applyAlignment="1">
      <alignment vertical="top" wrapText="1"/>
    </xf>
    <xf numFmtId="0" fontId="0" fillId="0" borderId="0" xfId="0" applyAlignment="1">
      <alignment horizontal="right" vertical="center"/>
    </xf>
    <xf numFmtId="0" fontId="31" fillId="0" borderId="0" xfId="0" applyFont="1" applyBorder="1" applyAlignment="1">
      <alignment vertical="center" wrapText="1"/>
    </xf>
    <xf numFmtId="0" fontId="14" fillId="0" borderId="0" xfId="0" applyFont="1" applyAlignment="1">
      <alignment vertical="center"/>
    </xf>
    <xf numFmtId="0" fontId="25" fillId="0" borderId="0" xfId="0" applyFont="1">
      <alignment vertical="center"/>
    </xf>
    <xf numFmtId="0" fontId="40" fillId="0" borderId="0" xfId="0" applyFont="1" applyAlignment="1"/>
    <xf numFmtId="0" fontId="0" fillId="0" borderId="0" xfId="0">
      <alignment vertical="center"/>
    </xf>
    <xf numFmtId="0" fontId="0" fillId="0" borderId="0" xfId="0">
      <alignment vertical="center"/>
    </xf>
    <xf numFmtId="0" fontId="55" fillId="0" borderId="9" xfId="0" applyFont="1" applyBorder="1">
      <alignment vertical="center"/>
    </xf>
    <xf numFmtId="38" fontId="55" fillId="0" borderId="9" xfId="1" applyFont="1" applyBorder="1">
      <alignment vertical="center"/>
    </xf>
    <xf numFmtId="0" fontId="62" fillId="0" borderId="0" xfId="0" applyFont="1">
      <alignment vertical="center"/>
    </xf>
    <xf numFmtId="0" fontId="55" fillId="0" borderId="0" xfId="0" applyFont="1">
      <alignment vertical="center"/>
    </xf>
    <xf numFmtId="0" fontId="0" fillId="0" borderId="0" xfId="0">
      <alignment vertical="center"/>
    </xf>
    <xf numFmtId="0" fontId="16" fillId="0" borderId="0" xfId="5" applyBorder="1"/>
    <xf numFmtId="0" fontId="55" fillId="0" borderId="9" xfId="0" applyFont="1" applyBorder="1" applyAlignment="1">
      <alignment horizontal="center" vertical="center"/>
    </xf>
    <xf numFmtId="0" fontId="0" fillId="0" borderId="0" xfId="0">
      <alignment vertical="center"/>
    </xf>
    <xf numFmtId="0" fontId="50" fillId="0" borderId="0" xfId="5" applyFont="1" applyBorder="1" applyAlignment="1">
      <alignment horizontal="center" vertical="center" wrapText="1"/>
    </xf>
    <xf numFmtId="0" fontId="0" fillId="0" borderId="0" xfId="0">
      <alignment vertical="center"/>
    </xf>
    <xf numFmtId="0" fontId="41" fillId="3" borderId="18" xfId="0" applyFont="1" applyFill="1" applyBorder="1" applyAlignment="1">
      <alignment horizontal="center" vertical="center"/>
    </xf>
    <xf numFmtId="0" fontId="16" fillId="0" borderId="0" xfId="4" applyFill="1"/>
    <xf numFmtId="0" fontId="62" fillId="0" borderId="0" xfId="0" applyFont="1" applyAlignment="1"/>
    <xf numFmtId="0" fontId="55" fillId="0" borderId="0" xfId="0" applyFont="1" applyAlignment="1"/>
    <xf numFmtId="38" fontId="55" fillId="2" borderId="9" xfId="1" applyFont="1" applyFill="1" applyBorder="1">
      <alignment vertical="center"/>
    </xf>
    <xf numFmtId="0" fontId="17" fillId="0" borderId="0" xfId="4" applyFont="1" applyBorder="1"/>
    <xf numFmtId="0" fontId="81" fillId="0" borderId="0" xfId="0" applyFont="1">
      <alignment vertical="center"/>
    </xf>
    <xf numFmtId="38" fontId="55" fillId="3" borderId="9" xfId="1" applyFont="1" applyFill="1" applyBorder="1">
      <alignment vertical="center"/>
    </xf>
    <xf numFmtId="0" fontId="55" fillId="0" borderId="9" xfId="0" applyFont="1" applyBorder="1" applyAlignment="1">
      <alignment horizontal="center" vertical="center"/>
    </xf>
    <xf numFmtId="0" fontId="55" fillId="0" borderId="9" xfId="0" applyFont="1" applyBorder="1">
      <alignment vertical="center"/>
    </xf>
    <xf numFmtId="0" fontId="0" fillId="0" borderId="0" xfId="0">
      <alignment vertical="center"/>
    </xf>
    <xf numFmtId="0" fontId="0" fillId="3" borderId="0" xfId="0" applyFill="1">
      <alignment vertical="center"/>
    </xf>
    <xf numFmtId="0" fontId="40" fillId="3" borderId="9" xfId="0" applyFont="1" applyFill="1" applyBorder="1" applyAlignment="1">
      <alignment horizontal="left" vertical="center" wrapText="1"/>
    </xf>
    <xf numFmtId="0" fontId="55" fillId="3" borderId="9" xfId="0" applyFont="1" applyFill="1" applyBorder="1" applyAlignment="1">
      <alignment horizontal="center" vertical="center"/>
    </xf>
    <xf numFmtId="0" fontId="55" fillId="3" borderId="0" xfId="0" applyFont="1" applyFill="1" applyBorder="1" applyAlignment="1">
      <alignment horizontal="center" vertical="center"/>
    </xf>
    <xf numFmtId="0" fontId="55" fillId="3" borderId="0" xfId="0" applyFont="1" applyFill="1" applyBorder="1" applyAlignment="1">
      <alignment horizontal="center" vertical="center" wrapText="1"/>
    </xf>
    <xf numFmtId="0" fontId="62" fillId="3" borderId="6" xfId="0" applyFont="1" applyFill="1" applyBorder="1" applyAlignment="1">
      <alignment horizontal="center" vertical="center" wrapText="1"/>
    </xf>
    <xf numFmtId="0" fontId="55" fillId="3" borderId="9" xfId="0" applyFont="1" applyFill="1" applyBorder="1" applyAlignment="1">
      <alignment horizontal="left" vertical="center"/>
    </xf>
    <xf numFmtId="0" fontId="55" fillId="3" borderId="0" xfId="0" applyFont="1" applyFill="1" applyBorder="1">
      <alignment vertical="center"/>
    </xf>
    <xf numFmtId="0" fontId="62" fillId="3" borderId="9" xfId="0" applyFont="1" applyFill="1" applyBorder="1" applyAlignment="1">
      <alignment horizontal="left" vertical="center" wrapText="1"/>
    </xf>
    <xf numFmtId="0" fontId="55" fillId="3" borderId="9" xfId="0" applyFont="1" applyFill="1" applyBorder="1">
      <alignment vertical="center"/>
    </xf>
    <xf numFmtId="0" fontId="62" fillId="3" borderId="0" xfId="0" applyFont="1" applyFill="1" applyBorder="1" applyAlignment="1">
      <alignment horizontal="left" vertical="center"/>
    </xf>
    <xf numFmtId="38" fontId="55" fillId="3" borderId="0" xfId="1" applyFont="1" applyFill="1" applyBorder="1">
      <alignment vertical="center"/>
    </xf>
    <xf numFmtId="0" fontId="93" fillId="3" borderId="0" xfId="0" applyFont="1" applyFill="1" applyAlignment="1">
      <alignment vertical="top" wrapText="1"/>
    </xf>
    <xf numFmtId="0" fontId="55" fillId="3" borderId="0" xfId="0" applyFont="1" applyFill="1">
      <alignment vertical="center"/>
    </xf>
    <xf numFmtId="0" fontId="55" fillId="1" borderId="9" xfId="0" applyFont="1" applyFill="1" applyBorder="1" applyAlignment="1">
      <alignment horizontal="center" vertical="center"/>
    </xf>
    <xf numFmtId="9" fontId="55" fillId="1" borderId="9" xfId="2" applyFont="1" applyFill="1" applyBorder="1">
      <alignment vertical="center"/>
    </xf>
    <xf numFmtId="0" fontId="71" fillId="0" borderId="9" xfId="0" applyFont="1" applyBorder="1" applyAlignment="1">
      <alignment horizontal="center" vertical="center"/>
    </xf>
    <xf numFmtId="176" fontId="50" fillId="0" borderId="9" xfId="4" applyNumberFormat="1" applyFont="1" applyBorder="1"/>
    <xf numFmtId="0" fontId="33" fillId="3" borderId="0" xfId="0" applyFont="1" applyFill="1" applyAlignment="1"/>
    <xf numFmtId="0" fontId="40" fillId="3" borderId="9" xfId="0" applyFont="1" applyFill="1" applyBorder="1">
      <alignment vertical="center"/>
    </xf>
    <xf numFmtId="183" fontId="55" fillId="3" borderId="9" xfId="0" applyNumberFormat="1" applyFont="1" applyFill="1" applyBorder="1">
      <alignment vertical="center"/>
    </xf>
    <xf numFmtId="0" fontId="50" fillId="0" borderId="0" xfId="0" applyFont="1">
      <alignment vertical="center"/>
    </xf>
    <xf numFmtId="0" fontId="50" fillId="0" borderId="0" xfId="0" applyFont="1" applyAlignment="1">
      <alignment horizontal="right" vertical="center"/>
    </xf>
    <xf numFmtId="0" fontId="55" fillId="0" borderId="9" xfId="0" quotePrefix="1" applyFont="1" applyBorder="1" applyAlignment="1">
      <alignment horizontal="center" vertical="center"/>
    </xf>
    <xf numFmtId="0" fontId="62" fillId="0" borderId="0" xfId="0" applyFont="1" applyBorder="1" applyAlignment="1">
      <alignment vertical="center"/>
    </xf>
    <xf numFmtId="0" fontId="82" fillId="0" borderId="0" xfId="0" applyFont="1" applyBorder="1" applyAlignment="1">
      <alignment vertical="center"/>
    </xf>
    <xf numFmtId="179" fontId="55" fillId="3" borderId="9" xfId="0" applyNumberFormat="1" applyFont="1" applyFill="1" applyBorder="1">
      <alignment vertical="center"/>
    </xf>
    <xf numFmtId="2" fontId="55" fillId="3" borderId="9" xfId="0" applyNumberFormat="1" applyFont="1" applyFill="1" applyBorder="1">
      <alignment vertical="center"/>
    </xf>
    <xf numFmtId="0" fontId="55" fillId="3" borderId="37" xfId="0" applyFont="1" applyFill="1" applyBorder="1">
      <alignment vertical="center"/>
    </xf>
    <xf numFmtId="0" fontId="55" fillId="3" borderId="6" xfId="0" applyFont="1" applyFill="1" applyBorder="1">
      <alignment vertical="center"/>
    </xf>
    <xf numFmtId="0" fontId="0" fillId="0" borderId="0" xfId="0">
      <alignment vertical="center"/>
    </xf>
    <xf numFmtId="0" fontId="61" fillId="0" borderId="0" xfId="0" applyFont="1" applyBorder="1" applyAlignment="1">
      <alignment horizontal="left" vertical="center"/>
    </xf>
    <xf numFmtId="0" fontId="0" fillId="0" borderId="0" xfId="0">
      <alignment vertical="center"/>
    </xf>
    <xf numFmtId="0" fontId="40" fillId="0" borderId="9" xfId="0" applyFont="1" applyBorder="1" applyAlignment="1">
      <alignment horizontal="center" vertical="center"/>
    </xf>
    <xf numFmtId="0" fontId="61" fillId="0" borderId="0" xfId="0" applyFont="1" applyBorder="1" applyAlignment="1">
      <alignment horizontal="center" vertical="center"/>
    </xf>
    <xf numFmtId="0" fontId="61" fillId="0" borderId="0" xfId="0" applyFont="1" applyBorder="1" applyAlignment="1">
      <alignment horizontal="right" vertical="center"/>
    </xf>
    <xf numFmtId="179" fontId="61" fillId="0" borderId="0" xfId="0" applyNumberFormat="1" applyFont="1" applyBorder="1" applyAlignment="1">
      <alignment horizontal="center" vertical="center"/>
    </xf>
    <xf numFmtId="0" fontId="62" fillId="0" borderId="0" xfId="0" applyFont="1">
      <alignment vertical="center"/>
    </xf>
    <xf numFmtId="38" fontId="16" fillId="0" borderId="0" xfId="5" applyNumberFormat="1"/>
    <xf numFmtId="0" fontId="62" fillId="0" borderId="0" xfId="0" applyFont="1" applyBorder="1" applyAlignment="1">
      <alignment horizontal="left" vertical="top" wrapText="1"/>
    </xf>
    <xf numFmtId="0" fontId="0" fillId="0" borderId="0" xfId="0">
      <alignment vertical="center"/>
    </xf>
    <xf numFmtId="0" fontId="55" fillId="3" borderId="9" xfId="0" applyFont="1" applyFill="1" applyBorder="1" applyAlignment="1">
      <alignment horizontal="center" vertical="center" wrapText="1"/>
    </xf>
    <xf numFmtId="0" fontId="55" fillId="3" borderId="9" xfId="0" applyFont="1" applyFill="1" applyBorder="1" applyAlignment="1">
      <alignment horizontal="center" vertical="center"/>
    </xf>
    <xf numFmtId="0" fontId="62" fillId="3" borderId="0" xfId="0" applyFont="1" applyFill="1" applyBorder="1" applyAlignment="1">
      <alignment horizontal="left" vertical="center"/>
    </xf>
    <xf numFmtId="0" fontId="62" fillId="3" borderId="0" xfId="0" applyFont="1" applyFill="1" applyAlignment="1">
      <alignment horizontal="left" vertical="top" wrapText="1"/>
    </xf>
    <xf numFmtId="0" fontId="55" fillId="3" borderId="20" xfId="0" applyFont="1" applyFill="1" applyBorder="1" applyAlignment="1">
      <alignment horizontal="center" vertical="center"/>
    </xf>
    <xf numFmtId="0" fontId="55" fillId="3" borderId="12" xfId="0" applyFont="1" applyFill="1" applyBorder="1" applyAlignment="1">
      <alignment horizontal="center" vertical="center"/>
    </xf>
    <xf numFmtId="0" fontId="55" fillId="3" borderId="6" xfId="0" applyFont="1" applyFill="1" applyBorder="1" applyAlignment="1">
      <alignment horizontal="center" vertical="center"/>
    </xf>
    <xf numFmtId="0" fontId="0" fillId="0" borderId="0" xfId="0">
      <alignment vertical="center"/>
    </xf>
    <xf numFmtId="0" fontId="115" fillId="0" borderId="0" xfId="0" applyFont="1" applyFill="1" applyBorder="1" applyAlignment="1">
      <alignment horizontal="left" vertical="center"/>
    </xf>
    <xf numFmtId="0" fontId="116" fillId="0" borderId="0" xfId="0" applyFont="1" applyFill="1" applyBorder="1" applyAlignment="1">
      <alignment horizontal="left" vertical="center"/>
    </xf>
    <xf numFmtId="0" fontId="56" fillId="3" borderId="9" xfId="0" applyFont="1" applyFill="1" applyBorder="1">
      <alignment vertical="center"/>
    </xf>
    <xf numFmtId="38" fontId="56" fillId="3" borderId="9" xfId="1" applyFont="1" applyFill="1" applyBorder="1">
      <alignment vertical="center"/>
    </xf>
    <xf numFmtId="0" fontId="42" fillId="3" borderId="9" xfId="0" applyFont="1" applyFill="1" applyBorder="1">
      <alignment vertical="center"/>
    </xf>
    <xf numFmtId="0" fontId="64" fillId="3" borderId="9" xfId="0" applyFont="1" applyFill="1" applyBorder="1">
      <alignment vertical="center"/>
    </xf>
    <xf numFmtId="0" fontId="57" fillId="3" borderId="9" xfId="0" applyFont="1" applyFill="1" applyBorder="1">
      <alignment vertical="center"/>
    </xf>
    <xf numFmtId="0" fontId="55" fillId="3" borderId="23" xfId="0" applyFont="1" applyFill="1" applyBorder="1" applyAlignment="1">
      <alignment vertical="top" wrapText="1"/>
    </xf>
    <xf numFmtId="0" fontId="55" fillId="3" borderId="27" xfId="0" applyFont="1" applyFill="1" applyBorder="1" applyAlignment="1">
      <alignment vertical="top" wrapText="1"/>
    </xf>
    <xf numFmtId="0" fontId="55" fillId="3" borderId="0" xfId="0" applyFont="1" applyFill="1" applyBorder="1" applyAlignment="1">
      <alignment vertical="top" wrapText="1"/>
    </xf>
    <xf numFmtId="0" fontId="55" fillId="3" borderId="28" xfId="0" applyFont="1" applyFill="1" applyBorder="1" applyAlignment="1">
      <alignment vertical="top" wrapText="1"/>
    </xf>
    <xf numFmtId="0" fontId="61" fillId="3" borderId="9" xfId="0" applyFont="1" applyFill="1" applyBorder="1" applyAlignment="1">
      <alignment horizontal="center" vertical="center" wrapText="1"/>
    </xf>
    <xf numFmtId="0" fontId="40" fillId="3" borderId="9" xfId="0" applyFont="1" applyFill="1" applyBorder="1" applyAlignment="1">
      <alignment horizontal="center" vertical="center" wrapText="1"/>
    </xf>
    <xf numFmtId="0" fontId="71" fillId="3" borderId="9"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89" fillId="3" borderId="9" xfId="0" applyFont="1" applyFill="1" applyBorder="1" applyAlignment="1">
      <alignment horizontal="center" vertical="center" wrapText="1"/>
    </xf>
    <xf numFmtId="0" fontId="5" fillId="3" borderId="0" xfId="0" applyFont="1" applyFill="1" applyAlignment="1">
      <alignment vertical="center" wrapText="1"/>
    </xf>
    <xf numFmtId="38" fontId="56" fillId="3" borderId="9" xfId="1" applyFont="1" applyFill="1" applyBorder="1" applyAlignment="1">
      <alignment horizontal="right" vertical="center"/>
    </xf>
    <xf numFmtId="38" fontId="40" fillId="3" borderId="9" xfId="1" applyFont="1" applyFill="1" applyBorder="1">
      <alignment vertical="center"/>
    </xf>
    <xf numFmtId="38" fontId="42" fillId="3" borderId="9" xfId="1" applyFont="1" applyFill="1" applyBorder="1">
      <alignment vertical="center"/>
    </xf>
    <xf numFmtId="0" fontId="47" fillId="3" borderId="0" xfId="0" applyFont="1" applyFill="1" applyAlignment="1">
      <alignment vertical="top" wrapText="1"/>
    </xf>
    <xf numFmtId="0" fontId="51" fillId="3" borderId="0" xfId="0" applyFont="1" applyFill="1" applyBorder="1" applyAlignment="1">
      <alignment vertical="top" wrapText="1"/>
    </xf>
    <xf numFmtId="38" fontId="55" fillId="3" borderId="9" xfId="1" applyFont="1" applyFill="1" applyBorder="1" applyAlignment="1">
      <alignment horizontal="right" vertical="center"/>
    </xf>
    <xf numFmtId="0" fontId="55" fillId="3" borderId="9" xfId="0" applyFont="1" applyFill="1" applyBorder="1" applyAlignment="1">
      <alignment horizontal="right" vertical="center"/>
    </xf>
    <xf numFmtId="9" fontId="55" fillId="3" borderId="9" xfId="2" applyFont="1" applyFill="1" applyBorder="1" applyAlignment="1">
      <alignment horizontal="right" vertical="center"/>
    </xf>
    <xf numFmtId="0" fontId="62" fillId="3" borderId="0" xfId="0" applyFont="1" applyFill="1">
      <alignment vertical="center"/>
    </xf>
    <xf numFmtId="2" fontId="62" fillId="3" borderId="0" xfId="0" applyNumberFormat="1" applyFont="1" applyFill="1">
      <alignment vertical="center"/>
    </xf>
    <xf numFmtId="0" fontId="112" fillId="3" borderId="0" xfId="0" applyFont="1" applyFill="1">
      <alignment vertical="center"/>
    </xf>
    <xf numFmtId="2" fontId="0" fillId="3" borderId="0" xfId="0" applyNumberFormat="1" applyFill="1">
      <alignment vertical="center"/>
    </xf>
    <xf numFmtId="9" fontId="55" fillId="3" borderId="9" xfId="2" applyFont="1" applyFill="1" applyBorder="1" applyAlignment="1">
      <alignment horizontal="center" vertical="center"/>
    </xf>
    <xf numFmtId="0" fontId="31" fillId="3" borderId="0" xfId="0" applyFont="1" applyFill="1" applyBorder="1" applyAlignment="1">
      <alignment vertical="center" wrapText="1"/>
    </xf>
    <xf numFmtId="0" fontId="46" fillId="3" borderId="0" xfId="0" applyFont="1" applyFill="1" applyBorder="1" applyAlignment="1">
      <alignment horizontal="left" vertical="center"/>
    </xf>
    <xf numFmtId="0" fontId="11" fillId="3" borderId="0" xfId="0" applyFont="1" applyFill="1" applyBorder="1" applyAlignment="1">
      <alignment vertical="center" wrapText="1"/>
    </xf>
    <xf numFmtId="0" fontId="0" fillId="3" borderId="0" xfId="0" applyFill="1" applyBorder="1">
      <alignment vertical="center"/>
    </xf>
    <xf numFmtId="176" fontId="50" fillId="3" borderId="9" xfId="0" applyNumberFormat="1" applyFont="1" applyFill="1" applyBorder="1" applyAlignment="1"/>
    <xf numFmtId="0" fontId="40" fillId="3" borderId="9" xfId="0" applyFont="1" applyFill="1" applyBorder="1" applyAlignment="1">
      <alignment horizontal="center" vertical="center"/>
    </xf>
    <xf numFmtId="1" fontId="55" fillId="3" borderId="9" xfId="0" applyNumberFormat="1" applyFont="1" applyFill="1" applyBorder="1">
      <alignment vertical="center"/>
    </xf>
    <xf numFmtId="0" fontId="73" fillId="3" borderId="0" xfId="0" applyFont="1" applyFill="1">
      <alignment vertical="center"/>
    </xf>
    <xf numFmtId="0" fontId="72" fillId="3" borderId="0" xfId="0" applyFont="1" applyFill="1">
      <alignment vertical="center"/>
    </xf>
    <xf numFmtId="0" fontId="12" fillId="3" borderId="0" xfId="0" applyFont="1" applyFill="1" applyBorder="1" applyAlignment="1">
      <alignment vertical="top" wrapText="1"/>
    </xf>
    <xf numFmtId="0" fontId="0" fillId="3" borderId="0" xfId="0" applyFill="1" applyAlignment="1">
      <alignment horizontal="left" vertical="center"/>
    </xf>
    <xf numFmtId="0" fontId="40" fillId="3" borderId="10" xfId="0" applyFont="1" applyFill="1" applyBorder="1" applyAlignment="1">
      <alignment horizontal="center" vertical="center" wrapText="1"/>
    </xf>
    <xf numFmtId="9" fontId="40" fillId="3" borderId="9" xfId="2" applyFont="1" applyFill="1" applyBorder="1" applyAlignment="1">
      <alignment horizontal="right" vertical="center" wrapText="1"/>
    </xf>
    <xf numFmtId="185" fontId="55" fillId="3" borderId="9" xfId="0" applyNumberFormat="1" applyFont="1" applyFill="1" applyBorder="1">
      <alignment vertical="center"/>
    </xf>
    <xf numFmtId="9" fontId="55" fillId="3" borderId="0" xfId="2" applyFont="1" applyFill="1">
      <alignment vertical="center"/>
    </xf>
    <xf numFmtId="185" fontId="55" fillId="3" borderId="6" xfId="0" applyNumberFormat="1" applyFont="1" applyFill="1" applyBorder="1">
      <alignment vertical="center"/>
    </xf>
    <xf numFmtId="0" fontId="40" fillId="3" borderId="35" xfId="0" applyFont="1" applyFill="1" applyBorder="1" applyAlignment="1">
      <alignment horizontal="left" vertical="center"/>
    </xf>
    <xf numFmtId="185" fontId="55" fillId="3" borderId="35" xfId="0" applyNumberFormat="1" applyFont="1" applyFill="1" applyBorder="1">
      <alignment vertical="center"/>
    </xf>
    <xf numFmtId="9" fontId="55" fillId="3" borderId="35" xfId="2" applyFont="1" applyFill="1" applyBorder="1" applyAlignment="1">
      <alignment horizontal="right" vertical="center"/>
    </xf>
    <xf numFmtId="9" fontId="55" fillId="3" borderId="34" xfId="2" applyFont="1" applyFill="1" applyBorder="1" applyAlignment="1">
      <alignment horizontal="right" vertical="center"/>
    </xf>
    <xf numFmtId="185" fontId="55" fillId="3" borderId="34" xfId="0" applyNumberFormat="1" applyFont="1" applyFill="1" applyBorder="1">
      <alignment vertical="center"/>
    </xf>
    <xf numFmtId="0" fontId="55" fillId="3" borderId="6" xfId="0" applyFont="1" applyFill="1" applyBorder="1" applyAlignment="1">
      <alignment horizontal="left" vertical="center"/>
    </xf>
    <xf numFmtId="9" fontId="55" fillId="3" borderId="20" xfId="2" applyFont="1" applyFill="1" applyBorder="1" applyAlignment="1">
      <alignment horizontal="right" vertical="center"/>
    </xf>
    <xf numFmtId="185" fontId="55" fillId="3" borderId="20" xfId="0" applyNumberFormat="1" applyFont="1" applyFill="1" applyBorder="1">
      <alignment vertical="center"/>
    </xf>
    <xf numFmtId="9" fontId="55" fillId="3" borderId="12" xfId="2" applyFont="1" applyFill="1" applyBorder="1" applyAlignment="1">
      <alignment horizontal="right" vertical="center"/>
    </xf>
    <xf numFmtId="0" fontId="40" fillId="3" borderId="0" xfId="0" applyFont="1" applyFill="1" applyAlignment="1">
      <alignment horizontal="left" vertical="center"/>
    </xf>
    <xf numFmtId="9" fontId="55" fillId="3" borderId="36" xfId="2" applyFont="1" applyFill="1" applyBorder="1" applyAlignment="1">
      <alignment horizontal="right" vertical="center"/>
    </xf>
    <xf numFmtId="185" fontId="55" fillId="3" borderId="36" xfId="0" applyNumberFormat="1" applyFont="1" applyFill="1" applyBorder="1">
      <alignment vertical="center"/>
    </xf>
    <xf numFmtId="0" fontId="40" fillId="3" borderId="9" xfId="0" applyFont="1" applyFill="1" applyBorder="1" applyAlignment="1">
      <alignment horizontal="left" vertical="center"/>
    </xf>
    <xf numFmtId="9" fontId="55" fillId="3" borderId="6" xfId="2" applyFont="1" applyFill="1" applyBorder="1" applyAlignment="1">
      <alignment horizontal="right" vertical="center"/>
    </xf>
    <xf numFmtId="0" fontId="46" fillId="3" borderId="0" xfId="0" applyFont="1" applyFill="1">
      <alignment vertical="center"/>
    </xf>
    <xf numFmtId="0" fontId="113" fillId="3" borderId="0" xfId="0" applyFont="1" applyFill="1">
      <alignment vertical="center"/>
    </xf>
    <xf numFmtId="0" fontId="0" fillId="3" borderId="0" xfId="0" applyFill="1" applyAlignment="1">
      <alignment horizontal="center" vertical="center"/>
    </xf>
    <xf numFmtId="0" fontId="81" fillId="3" borderId="0" xfId="0" applyFont="1" applyFill="1">
      <alignment vertical="center"/>
    </xf>
    <xf numFmtId="0" fontId="16" fillId="3" borderId="0" xfId="5" applyFill="1"/>
    <xf numFmtId="0" fontId="50" fillId="3" borderId="9" xfId="5" applyFont="1" applyFill="1" applyBorder="1" applyAlignment="1">
      <alignment horizontal="center"/>
    </xf>
    <xf numFmtId="0" fontId="41" fillId="3" borderId="9" xfId="5" applyFont="1" applyFill="1" applyBorder="1"/>
    <xf numFmtId="38" fontId="55" fillId="3" borderId="9" xfId="6" applyFont="1" applyFill="1" applyBorder="1" applyAlignment="1"/>
    <xf numFmtId="0" fontId="19" fillId="3" borderId="0" xfId="5" applyFont="1" applyFill="1"/>
    <xf numFmtId="0" fontId="22" fillId="3" borderId="0" xfId="5" applyFont="1" applyFill="1"/>
    <xf numFmtId="0" fontId="55" fillId="3" borderId="35" xfId="0" applyFont="1" applyFill="1" applyBorder="1" applyAlignment="1">
      <alignment horizontal="left" vertical="center"/>
    </xf>
    <xf numFmtId="38" fontId="55" fillId="3" borderId="35" xfId="1" applyFont="1" applyFill="1" applyBorder="1" applyAlignment="1">
      <alignment horizontal="center" vertical="center"/>
    </xf>
    <xf numFmtId="9" fontId="55" fillId="3" borderId="35" xfId="2" applyFont="1" applyFill="1" applyBorder="1" applyAlignment="1">
      <alignment horizontal="center" vertical="center"/>
    </xf>
    <xf numFmtId="0" fontId="55" fillId="3" borderId="6" xfId="0" applyFont="1" applyFill="1" applyBorder="1" applyAlignment="1">
      <alignment horizontal="left" vertical="center" wrapText="1"/>
    </xf>
    <xf numFmtId="38" fontId="55" fillId="3" borderId="6" xfId="1" applyFont="1" applyFill="1" applyBorder="1" applyAlignment="1">
      <alignment horizontal="center" vertical="center"/>
    </xf>
    <xf numFmtId="0" fontId="80" fillId="3" borderId="6" xfId="0" applyFont="1" applyFill="1" applyBorder="1" applyAlignment="1">
      <alignment horizontal="center" vertical="center"/>
    </xf>
    <xf numFmtId="0" fontId="55" fillId="3" borderId="9" xfId="0" applyFont="1" applyFill="1" applyBorder="1" applyAlignment="1">
      <alignment horizontal="left" vertical="center" wrapText="1"/>
    </xf>
    <xf numFmtId="38" fontId="55" fillId="3" borderId="9" xfId="1" applyFont="1" applyFill="1" applyBorder="1" applyAlignment="1">
      <alignment horizontal="center" vertical="center"/>
    </xf>
    <xf numFmtId="9" fontId="80" fillId="3" borderId="9" xfId="2" applyFont="1" applyFill="1" applyBorder="1" applyAlignment="1">
      <alignment horizontal="center" vertical="center"/>
    </xf>
    <xf numFmtId="0" fontId="55" fillId="3" borderId="35" xfId="0" applyFont="1" applyFill="1" applyBorder="1" applyAlignment="1">
      <alignment horizontal="left" vertical="center" wrapText="1"/>
    </xf>
    <xf numFmtId="183" fontId="55" fillId="3" borderId="6" xfId="2" applyNumberFormat="1" applyFont="1" applyFill="1" applyBorder="1" applyAlignment="1">
      <alignment horizontal="center" vertical="center"/>
    </xf>
    <xf numFmtId="183" fontId="55" fillId="3" borderId="6" xfId="0" applyNumberFormat="1" applyFont="1" applyFill="1" applyBorder="1" applyAlignment="1">
      <alignment horizontal="center" vertical="center"/>
    </xf>
    <xf numFmtId="184" fontId="55" fillId="3" borderId="9" xfId="2" applyNumberFormat="1" applyFont="1" applyFill="1" applyBorder="1" applyAlignment="1">
      <alignment horizontal="center" vertical="center"/>
    </xf>
    <xf numFmtId="0" fontId="50" fillId="3" borderId="50" xfId="5" applyFont="1" applyFill="1" applyBorder="1" applyAlignment="1">
      <alignment horizontal="center" vertical="center" wrapText="1"/>
    </xf>
    <xf numFmtId="0" fontId="50" fillId="3" borderId="6" xfId="5" applyFont="1" applyFill="1" applyBorder="1" applyAlignment="1">
      <alignment horizontal="center" vertical="center" wrapText="1"/>
    </xf>
    <xf numFmtId="0" fontId="50" fillId="3" borderId="7" xfId="5" applyFont="1" applyFill="1" applyBorder="1" applyAlignment="1">
      <alignment horizontal="center" vertical="center" wrapText="1"/>
    </xf>
    <xf numFmtId="0" fontId="41" fillId="3" borderId="2" xfId="5" applyFont="1" applyFill="1" applyBorder="1" applyAlignment="1">
      <alignment horizontal="left" vertical="center"/>
    </xf>
    <xf numFmtId="38" fontId="55" fillId="3" borderId="1" xfId="1" applyFont="1" applyFill="1" applyBorder="1">
      <alignment vertical="center"/>
    </xf>
    <xf numFmtId="38" fontId="55" fillId="3" borderId="38" xfId="1" applyFont="1" applyFill="1" applyBorder="1">
      <alignment vertical="center"/>
    </xf>
    <xf numFmtId="38" fontId="55" fillId="3" borderId="2" xfId="1" applyFont="1" applyFill="1" applyBorder="1">
      <alignment vertical="center"/>
    </xf>
    <xf numFmtId="0" fontId="50" fillId="3" borderId="39" xfId="5" applyFont="1" applyFill="1" applyBorder="1" applyAlignment="1">
      <alignment horizontal="left" vertical="center"/>
    </xf>
    <xf numFmtId="38" fontId="55" fillId="3" borderId="49" xfId="1" applyFont="1" applyFill="1" applyBorder="1">
      <alignment vertical="center"/>
    </xf>
    <xf numFmtId="38" fontId="55" fillId="3" borderId="35" xfId="1" applyFont="1" applyFill="1" applyBorder="1">
      <alignment vertical="center"/>
    </xf>
    <xf numFmtId="38" fontId="55" fillId="3" borderId="39" xfId="1" applyFont="1" applyFill="1" applyBorder="1">
      <alignment vertical="center"/>
    </xf>
    <xf numFmtId="0" fontId="50" fillId="3" borderId="7" xfId="5" applyFont="1" applyFill="1" applyBorder="1" applyAlignment="1">
      <alignment horizontal="left" vertical="center"/>
    </xf>
    <xf numFmtId="38" fontId="55" fillId="3" borderId="50" xfId="1" applyFont="1" applyFill="1" applyBorder="1">
      <alignment vertical="center"/>
    </xf>
    <xf numFmtId="38" fontId="55" fillId="3" borderId="6" xfId="1" applyFont="1" applyFill="1" applyBorder="1">
      <alignment vertical="center"/>
    </xf>
    <xf numFmtId="38" fontId="55" fillId="3" borderId="7" xfId="1" applyFont="1" applyFill="1" applyBorder="1">
      <alignment vertical="center"/>
    </xf>
    <xf numFmtId="38" fontId="55" fillId="3" borderId="51" xfId="1" applyFont="1" applyFill="1" applyBorder="1">
      <alignment vertical="center"/>
    </xf>
    <xf numFmtId="38" fontId="55" fillId="3" borderId="37" xfId="1" applyFont="1" applyFill="1" applyBorder="1">
      <alignment vertical="center"/>
    </xf>
    <xf numFmtId="38" fontId="55" fillId="3" borderId="41" xfId="1" applyFont="1" applyFill="1" applyBorder="1">
      <alignment vertical="center"/>
    </xf>
    <xf numFmtId="38" fontId="55" fillId="3" borderId="21" xfId="1" applyFont="1" applyFill="1" applyBorder="1">
      <alignment vertical="center"/>
    </xf>
    <xf numFmtId="38" fontId="55" fillId="3" borderId="26" xfId="1" applyFont="1" applyFill="1" applyBorder="1">
      <alignment vertical="center"/>
    </xf>
    <xf numFmtId="38" fontId="55" fillId="3" borderId="29" xfId="1" applyFont="1" applyFill="1" applyBorder="1">
      <alignment vertical="center"/>
    </xf>
    <xf numFmtId="9" fontId="55" fillId="3" borderId="52" xfId="2" applyFont="1" applyFill="1" applyBorder="1">
      <alignment vertical="center"/>
    </xf>
    <xf numFmtId="9" fontId="55" fillId="3" borderId="43" xfId="2" applyFont="1" applyFill="1" applyBorder="1">
      <alignment vertical="center"/>
    </xf>
    <xf numFmtId="9" fontId="55" fillId="3" borderId="44" xfId="2" applyFont="1" applyFill="1" applyBorder="1">
      <alignment vertical="center"/>
    </xf>
    <xf numFmtId="0" fontId="16" fillId="3" borderId="0" xfId="5" applyFill="1" applyAlignment="1">
      <alignment horizontal="left" wrapText="1"/>
    </xf>
    <xf numFmtId="38" fontId="50" fillId="3" borderId="9" xfId="1" applyFont="1" applyFill="1" applyBorder="1" applyAlignment="1">
      <alignment horizontal="center"/>
    </xf>
    <xf numFmtId="38" fontId="50" fillId="4" borderId="9" xfId="1" applyFont="1" applyFill="1" applyBorder="1" applyAlignment="1"/>
    <xf numFmtId="38" fontId="55" fillId="4" borderId="9" xfId="1" applyFont="1" applyFill="1" applyBorder="1">
      <alignment vertical="center"/>
    </xf>
    <xf numFmtId="38" fontId="50" fillId="3" borderId="9" xfId="1" applyFont="1" applyFill="1" applyBorder="1" applyAlignment="1"/>
    <xf numFmtId="3" fontId="55" fillId="3" borderId="9" xfId="0" applyNumberFormat="1" applyFont="1" applyFill="1" applyBorder="1" applyAlignment="1">
      <alignment horizontal="right" vertical="center"/>
    </xf>
    <xf numFmtId="2" fontId="55" fillId="3" borderId="9" xfId="0" applyNumberFormat="1" applyFont="1" applyFill="1" applyBorder="1" applyAlignment="1">
      <alignment horizontal="center" vertical="center"/>
    </xf>
    <xf numFmtId="177" fontId="55" fillId="3" borderId="9" xfId="0" applyNumberFormat="1" applyFont="1" applyFill="1" applyBorder="1">
      <alignment vertical="center"/>
    </xf>
    <xf numFmtId="0" fontId="0" fillId="3" borderId="0" xfId="0" applyFill="1" applyAlignment="1">
      <alignment vertical="center"/>
    </xf>
    <xf numFmtId="0" fontId="55" fillId="3" borderId="15" xfId="0" applyFont="1" applyFill="1" applyBorder="1" applyAlignment="1">
      <alignment horizontal="center" vertical="center"/>
    </xf>
    <xf numFmtId="0" fontId="55" fillId="3" borderId="67" xfId="0" applyFont="1" applyFill="1" applyBorder="1" applyAlignment="1">
      <alignment horizontal="center" vertical="center"/>
    </xf>
    <xf numFmtId="0" fontId="55" fillId="3" borderId="53" xfId="0" applyFont="1" applyFill="1" applyBorder="1" applyAlignment="1">
      <alignment horizontal="center" vertical="center"/>
    </xf>
    <xf numFmtId="0" fontId="55" fillId="3" borderId="14" xfId="0" applyFont="1" applyFill="1" applyBorder="1" applyAlignment="1">
      <alignment horizontal="center" vertical="center"/>
    </xf>
    <xf numFmtId="0" fontId="55" fillId="3" borderId="16" xfId="0" applyFont="1" applyFill="1" applyBorder="1" applyAlignment="1">
      <alignment horizontal="center" vertical="center"/>
    </xf>
    <xf numFmtId="0" fontId="55" fillId="3" borderId="65" xfId="0" applyFont="1" applyFill="1" applyBorder="1" applyAlignment="1">
      <alignment horizontal="center" vertical="center"/>
    </xf>
    <xf numFmtId="0" fontId="55" fillId="3" borderId="24" xfId="0" applyFont="1" applyFill="1" applyBorder="1">
      <alignment vertical="center"/>
    </xf>
    <xf numFmtId="0" fontId="55" fillId="3" borderId="65" xfId="0" applyFont="1" applyFill="1" applyBorder="1">
      <alignment vertical="center"/>
    </xf>
    <xf numFmtId="0" fontId="55" fillId="3" borderId="66" xfId="0" applyFont="1" applyFill="1" applyBorder="1">
      <alignment vertical="center"/>
    </xf>
    <xf numFmtId="0" fontId="55" fillId="3" borderId="55" xfId="0" applyFont="1" applyFill="1" applyBorder="1" applyAlignment="1">
      <alignment horizontal="center" vertical="center"/>
    </xf>
    <xf numFmtId="0" fontId="55" fillId="3" borderId="58" xfId="0" applyFont="1" applyFill="1" applyBorder="1">
      <alignment vertical="center"/>
    </xf>
    <xf numFmtId="2" fontId="55" fillId="3" borderId="55" xfId="0" applyNumberFormat="1" applyFont="1" applyFill="1" applyBorder="1">
      <alignment vertical="center"/>
    </xf>
    <xf numFmtId="2" fontId="55" fillId="3" borderId="32" xfId="0" applyNumberFormat="1" applyFont="1" applyFill="1" applyBorder="1">
      <alignment vertical="center"/>
    </xf>
    <xf numFmtId="0" fontId="55" fillId="3" borderId="55" xfId="0" applyFont="1" applyFill="1" applyBorder="1">
      <alignment vertical="center"/>
    </xf>
    <xf numFmtId="0" fontId="55" fillId="3" borderId="62" xfId="0" applyFont="1" applyFill="1" applyBorder="1">
      <alignment vertical="center"/>
    </xf>
    <xf numFmtId="0" fontId="55" fillId="3" borderId="56" xfId="0" applyFont="1" applyFill="1" applyBorder="1" applyAlignment="1">
      <alignment horizontal="center" vertical="center"/>
    </xf>
    <xf numFmtId="0" fontId="55" fillId="3" borderId="59" xfId="0" applyFont="1" applyFill="1" applyBorder="1">
      <alignment vertical="center"/>
    </xf>
    <xf numFmtId="0" fontId="55" fillId="3" borderId="56" xfId="0" applyFont="1" applyFill="1" applyBorder="1">
      <alignment vertical="center"/>
    </xf>
    <xf numFmtId="0" fontId="55" fillId="3" borderId="60" xfId="0" applyFont="1" applyFill="1" applyBorder="1">
      <alignment vertical="center"/>
    </xf>
    <xf numFmtId="0" fontId="55" fillId="3" borderId="63" xfId="0" applyFont="1" applyFill="1" applyBorder="1">
      <alignment vertical="center"/>
    </xf>
    <xf numFmtId="0" fontId="55" fillId="3" borderId="54" xfId="0" applyFont="1" applyFill="1" applyBorder="1" applyAlignment="1">
      <alignment horizontal="center" vertical="center"/>
    </xf>
    <xf numFmtId="0" fontId="55" fillId="3" borderId="57" xfId="0" applyFont="1" applyFill="1" applyBorder="1" applyAlignment="1">
      <alignment horizontal="center" vertical="center"/>
    </xf>
    <xf numFmtId="0" fontId="55" fillId="3" borderId="61" xfId="0" applyFont="1" applyFill="1" applyBorder="1" applyAlignment="1">
      <alignment horizontal="center" vertical="center"/>
    </xf>
    <xf numFmtId="0" fontId="55" fillId="3" borderId="32" xfId="0" applyFont="1" applyFill="1" applyBorder="1">
      <alignment vertical="center"/>
    </xf>
    <xf numFmtId="2" fontId="55" fillId="3" borderId="62" xfId="0" applyNumberFormat="1" applyFont="1" applyFill="1" applyBorder="1">
      <alignment vertical="center"/>
    </xf>
    <xf numFmtId="0" fontId="55" fillId="3" borderId="64" xfId="0" applyFont="1" applyFill="1" applyBorder="1">
      <alignment vertical="center"/>
    </xf>
    <xf numFmtId="0" fontId="83" fillId="3" borderId="69" xfId="0" applyFont="1" applyFill="1" applyBorder="1" applyAlignment="1">
      <alignment horizontal="center" vertical="center"/>
    </xf>
    <xf numFmtId="0" fontId="50" fillId="3" borderId="38" xfId="0" applyFont="1" applyFill="1" applyBorder="1" applyAlignment="1">
      <alignment horizontal="center" vertical="center"/>
    </xf>
    <xf numFmtId="0" fontId="41" fillId="3" borderId="38" xfId="0" applyFont="1" applyFill="1" applyBorder="1" applyAlignment="1">
      <alignment horizontal="center" vertical="center"/>
    </xf>
    <xf numFmtId="0" fontId="50" fillId="3" borderId="2" xfId="0" applyFont="1" applyFill="1" applyBorder="1" applyAlignment="1">
      <alignment horizontal="center" vertical="center"/>
    </xf>
    <xf numFmtId="38" fontId="55" fillId="3" borderId="22" xfId="1" applyFont="1" applyFill="1" applyBorder="1">
      <alignment vertical="center"/>
    </xf>
    <xf numFmtId="38" fontId="50" fillId="3" borderId="9" xfId="1" applyFont="1" applyFill="1" applyBorder="1">
      <alignment vertical="center"/>
    </xf>
    <xf numFmtId="38" fontId="50" fillId="3" borderId="9" xfId="1" applyFont="1" applyFill="1" applyBorder="1" applyAlignment="1">
      <alignment horizontal="center" vertical="center"/>
    </xf>
    <xf numFmtId="38" fontId="50" fillId="3" borderId="11" xfId="1" applyFont="1" applyFill="1" applyBorder="1" applyAlignment="1">
      <alignment vertical="center"/>
    </xf>
    <xf numFmtId="38" fontId="50" fillId="3" borderId="9" xfId="1" applyFont="1" applyFill="1" applyBorder="1" applyAlignment="1">
      <alignment horizontal="right" vertical="center"/>
    </xf>
    <xf numFmtId="38" fontId="68" fillId="4" borderId="9" xfId="1" applyFont="1" applyFill="1" applyBorder="1">
      <alignment vertical="center"/>
    </xf>
    <xf numFmtId="38" fontId="68" fillId="4" borderId="9" xfId="1" applyFont="1" applyFill="1" applyBorder="1" applyAlignment="1">
      <alignment horizontal="right" vertical="center"/>
    </xf>
    <xf numFmtId="38" fontId="68" fillId="4" borderId="11" xfId="1" applyFont="1" applyFill="1" applyBorder="1" applyAlignment="1">
      <alignment vertical="center"/>
    </xf>
    <xf numFmtId="38" fontId="68" fillId="4" borderId="9" xfId="1" applyFont="1" applyFill="1" applyBorder="1" applyAlignment="1">
      <alignment horizontal="center" vertical="center"/>
    </xf>
    <xf numFmtId="38" fontId="58" fillId="3" borderId="22" xfId="1" applyFont="1" applyFill="1" applyBorder="1">
      <alignment vertical="center"/>
    </xf>
    <xf numFmtId="0" fontId="41" fillId="3" borderId="70" xfId="0" applyFont="1" applyFill="1" applyBorder="1" applyAlignment="1">
      <alignment horizontal="center" vertical="center"/>
    </xf>
    <xf numFmtId="38" fontId="50" fillId="3" borderId="37" xfId="1" applyFont="1" applyFill="1" applyBorder="1">
      <alignment vertical="center"/>
    </xf>
    <xf numFmtId="38" fontId="55" fillId="3" borderId="68" xfId="1" applyFont="1" applyFill="1" applyBorder="1">
      <alignment vertical="center"/>
    </xf>
    <xf numFmtId="38" fontId="50" fillId="3" borderId="41" xfId="1" applyFont="1" applyFill="1" applyBorder="1" applyAlignment="1">
      <alignment vertical="center"/>
    </xf>
    <xf numFmtId="0" fontId="50" fillId="3" borderId="30" xfId="0" applyFont="1" applyFill="1" applyBorder="1" applyAlignment="1">
      <alignment horizontal="center" vertical="center"/>
    </xf>
    <xf numFmtId="38" fontId="50" fillId="3" borderId="26" xfId="1" applyFont="1" applyFill="1" applyBorder="1">
      <alignment vertical="center"/>
    </xf>
    <xf numFmtId="38" fontId="68" fillId="4" borderId="26" xfId="1" applyFont="1" applyFill="1" applyBorder="1">
      <alignment vertical="center"/>
    </xf>
    <xf numFmtId="38" fontId="68" fillId="4" borderId="29" xfId="1" applyFont="1" applyFill="1" applyBorder="1" applyAlignment="1">
      <alignment vertical="center"/>
    </xf>
    <xf numFmtId="38" fontId="50" fillId="3" borderId="38" xfId="1" applyFont="1" applyFill="1" applyBorder="1" applyAlignment="1">
      <alignment horizontal="center" vertical="center"/>
    </xf>
    <xf numFmtId="38" fontId="50" fillId="3" borderId="2" xfId="1" applyFont="1" applyFill="1" applyBorder="1" applyAlignment="1">
      <alignment horizontal="center" vertical="center"/>
    </xf>
    <xf numFmtId="0" fontId="50" fillId="3" borderId="18" xfId="0" applyFont="1" applyFill="1" applyBorder="1" applyAlignment="1">
      <alignment horizontal="center" vertical="center"/>
    </xf>
    <xf numFmtId="38" fontId="84" fillId="4" borderId="9" xfId="1" applyFont="1" applyFill="1" applyBorder="1" applyAlignment="1">
      <alignment horizontal="right" vertical="center"/>
    </xf>
    <xf numFmtId="38" fontId="68" fillId="4" borderId="9" xfId="1" applyFont="1" applyFill="1" applyBorder="1" applyAlignment="1">
      <alignment vertical="center"/>
    </xf>
    <xf numFmtId="38" fontId="50" fillId="4" borderId="11" xfId="1" applyFont="1" applyFill="1" applyBorder="1" applyAlignment="1">
      <alignment vertical="center"/>
    </xf>
    <xf numFmtId="0" fontId="82" fillId="3" borderId="9" xfId="0" applyFont="1" applyFill="1" applyBorder="1" applyAlignment="1">
      <alignment horizontal="center" vertical="center"/>
    </xf>
    <xf numFmtId="9" fontId="55" fillId="3" borderId="9" xfId="2" applyFont="1" applyFill="1" applyBorder="1">
      <alignment vertical="center"/>
    </xf>
    <xf numFmtId="0" fontId="0" fillId="3" borderId="0" xfId="0" applyFill="1" applyAlignment="1">
      <alignment vertical="top" wrapText="1"/>
    </xf>
    <xf numFmtId="38" fontId="60" fillId="3" borderId="73" xfId="1" applyFont="1" applyFill="1" applyBorder="1" applyAlignment="1">
      <alignment horizontal="center" vertical="center"/>
    </xf>
    <xf numFmtId="38" fontId="60" fillId="3" borderId="76" xfId="1" applyFont="1" applyFill="1" applyBorder="1" applyAlignment="1">
      <alignment horizontal="center" vertical="center"/>
    </xf>
    <xf numFmtId="38" fontId="61" fillId="3" borderId="13" xfId="1" applyFont="1" applyFill="1" applyBorder="1" applyAlignment="1">
      <alignment horizontal="center" vertical="center"/>
    </xf>
    <xf numFmtId="38" fontId="61" fillId="3" borderId="48" xfId="1" applyFont="1" applyFill="1" applyBorder="1" applyAlignment="1">
      <alignment horizontal="center" vertical="center"/>
    </xf>
    <xf numFmtId="38" fontId="55" fillId="3" borderId="74" xfId="1" applyFont="1" applyFill="1" applyBorder="1" applyAlignment="1">
      <alignment horizontal="center" vertical="center"/>
    </xf>
    <xf numFmtId="38" fontId="55" fillId="3" borderId="77" xfId="1" applyFont="1" applyFill="1" applyBorder="1" applyAlignment="1">
      <alignment horizontal="center" vertical="center"/>
    </xf>
    <xf numFmtId="38" fontId="55" fillId="3" borderId="24" xfId="1" applyFont="1" applyFill="1" applyBorder="1" applyAlignment="1">
      <alignment horizontal="center" vertical="center"/>
    </xf>
    <xf numFmtId="38" fontId="55" fillId="3" borderId="66" xfId="1" applyFont="1" applyFill="1" applyBorder="1" applyAlignment="1">
      <alignment horizontal="center" vertical="center"/>
    </xf>
    <xf numFmtId="38" fontId="55" fillId="3" borderId="75" xfId="1" applyFont="1" applyFill="1" applyBorder="1" applyAlignment="1">
      <alignment horizontal="center" vertical="center"/>
    </xf>
    <xf numFmtId="38" fontId="55" fillId="3" borderId="78" xfId="1" applyFont="1" applyFill="1" applyBorder="1" applyAlignment="1">
      <alignment horizontal="center" vertical="center"/>
    </xf>
    <xf numFmtId="38" fontId="55" fillId="3" borderId="13" xfId="1" applyFont="1" applyFill="1" applyBorder="1" applyAlignment="1">
      <alignment horizontal="center" vertical="center"/>
    </xf>
    <xf numFmtId="38" fontId="55" fillId="3" borderId="48" xfId="1" applyFont="1" applyFill="1" applyBorder="1" applyAlignment="1">
      <alignment horizontal="center" vertical="center"/>
    </xf>
    <xf numFmtId="38" fontId="55" fillId="3" borderId="73" xfId="1" applyFont="1" applyFill="1" applyBorder="1" applyAlignment="1">
      <alignment horizontal="center" vertical="center"/>
    </xf>
    <xf numFmtId="38" fontId="55" fillId="3" borderId="76" xfId="1" applyFont="1" applyFill="1" applyBorder="1" applyAlignment="1">
      <alignment horizontal="center" vertical="center"/>
    </xf>
    <xf numFmtId="38" fontId="62" fillId="3" borderId="0" xfId="1" applyFont="1" applyFill="1">
      <alignment vertical="center"/>
    </xf>
    <xf numFmtId="38" fontId="55" fillId="3" borderId="0" xfId="1" applyFont="1" applyFill="1">
      <alignment vertical="center"/>
    </xf>
    <xf numFmtId="38" fontId="55" fillId="3" borderId="0" xfId="1" applyFont="1" applyFill="1" applyAlignment="1">
      <alignment horizontal="center" vertical="center"/>
    </xf>
    <xf numFmtId="0" fontId="0" fillId="3" borderId="0" xfId="0" applyFill="1" applyBorder="1" applyAlignment="1">
      <alignment horizontal="center" vertical="center"/>
    </xf>
    <xf numFmtId="0" fontId="60" fillId="3" borderId="0" xfId="0" applyFont="1" applyFill="1" applyBorder="1" applyAlignment="1">
      <alignment horizontal="left" vertical="top" wrapText="1"/>
    </xf>
    <xf numFmtId="0" fontId="89" fillId="3" borderId="35" xfId="0" applyFont="1" applyFill="1" applyBorder="1" applyAlignment="1">
      <alignment horizontal="center" vertical="center"/>
    </xf>
    <xf numFmtId="0" fontId="61" fillId="3" borderId="79" xfId="0" applyFont="1" applyFill="1" applyBorder="1" applyAlignment="1">
      <alignment horizontal="center" vertical="center"/>
    </xf>
    <xf numFmtId="0" fontId="61" fillId="3" borderId="35" xfId="0" applyFont="1" applyFill="1" applyBorder="1" applyAlignment="1">
      <alignment horizontal="center" vertical="center"/>
    </xf>
    <xf numFmtId="0" fontId="61" fillId="3" borderId="72" xfId="0" applyFont="1" applyFill="1" applyBorder="1" applyAlignment="1">
      <alignment horizontal="center" vertical="center"/>
    </xf>
    <xf numFmtId="0" fontId="61" fillId="3" borderId="36" xfId="0" applyFont="1" applyFill="1" applyBorder="1" applyAlignment="1">
      <alignment horizontal="center" vertical="center"/>
    </xf>
    <xf numFmtId="0" fontId="61" fillId="3" borderId="6" xfId="0" applyFont="1" applyFill="1" applyBorder="1" applyAlignment="1">
      <alignment horizontal="center" vertical="center"/>
    </xf>
    <xf numFmtId="0" fontId="55" fillId="3" borderId="35" xfId="0" applyFont="1" applyFill="1" applyBorder="1" applyAlignment="1">
      <alignment horizontal="center" vertical="center"/>
    </xf>
    <xf numFmtId="9" fontId="55" fillId="3" borderId="6" xfId="2" applyFont="1" applyFill="1" applyBorder="1" applyAlignment="1">
      <alignment horizontal="center" vertical="center"/>
    </xf>
    <xf numFmtId="1" fontId="55" fillId="3" borderId="35" xfId="0" applyNumberFormat="1" applyFont="1" applyFill="1" applyBorder="1" applyAlignment="1">
      <alignment horizontal="center" vertical="center"/>
    </xf>
    <xf numFmtId="38" fontId="55" fillId="3" borderId="26" xfId="1" applyFont="1" applyFill="1" applyBorder="1" applyAlignment="1">
      <alignment horizontal="center" vertical="center"/>
    </xf>
    <xf numFmtId="9" fontId="55" fillId="3" borderId="26" xfId="2" applyFont="1" applyFill="1" applyBorder="1" applyAlignment="1">
      <alignment horizontal="center" vertical="center"/>
    </xf>
    <xf numFmtId="0" fontId="55" fillId="3" borderId="26" xfId="0" applyFont="1" applyFill="1" applyBorder="1" applyAlignment="1">
      <alignment horizontal="center" vertical="center"/>
    </xf>
    <xf numFmtId="0" fontId="55" fillId="3" borderId="71" xfId="0" applyFont="1" applyFill="1" applyBorder="1" applyAlignment="1">
      <alignment horizontal="center" vertical="center"/>
    </xf>
    <xf numFmtId="38" fontId="55" fillId="3" borderId="71" xfId="1" applyFont="1" applyFill="1" applyBorder="1" applyAlignment="1">
      <alignment horizontal="center" vertical="center"/>
    </xf>
    <xf numFmtId="9" fontId="55" fillId="3" borderId="20" xfId="2" applyFont="1" applyFill="1" applyBorder="1" applyAlignment="1">
      <alignment horizontal="center" vertical="center"/>
    </xf>
    <xf numFmtId="0" fontId="55" fillId="3" borderId="80" xfId="0" applyFont="1" applyFill="1" applyBorder="1" applyAlignment="1">
      <alignment horizontal="center" vertical="center"/>
    </xf>
    <xf numFmtId="38" fontId="55" fillId="3" borderId="81" xfId="1" applyFont="1" applyFill="1" applyBorder="1" applyAlignment="1">
      <alignment horizontal="center" vertical="center"/>
    </xf>
    <xf numFmtId="0" fontId="55" fillId="3" borderId="81" xfId="0" applyFont="1" applyFill="1" applyBorder="1" applyAlignment="1">
      <alignment horizontal="center" vertical="center"/>
    </xf>
    <xf numFmtId="38" fontId="55" fillId="3" borderId="82" xfId="1" applyFont="1" applyFill="1" applyBorder="1" applyAlignment="1">
      <alignment horizontal="center" vertical="center"/>
    </xf>
    <xf numFmtId="0" fontId="82" fillId="3" borderId="0" xfId="0" applyFont="1" applyFill="1" applyAlignment="1">
      <alignment horizontal="center" vertical="center"/>
    </xf>
    <xf numFmtId="38" fontId="50" fillId="3" borderId="9" xfId="1" applyFont="1" applyFill="1" applyBorder="1" applyAlignment="1" applyProtection="1">
      <alignment horizontal="center" vertical="top"/>
    </xf>
    <xf numFmtId="38" fontId="41" fillId="3" borderId="9" xfId="1" applyFont="1" applyFill="1" applyBorder="1" applyAlignment="1" applyProtection="1">
      <alignment horizontal="center" vertical="top"/>
    </xf>
    <xf numFmtId="0" fontId="50" fillId="3" borderId="9" xfId="8" applyNumberFormat="1" applyFont="1" applyFill="1" applyBorder="1" applyAlignment="1" applyProtection="1">
      <alignment horizontal="center" vertical="top"/>
    </xf>
    <xf numFmtId="38" fontId="82" fillId="3" borderId="9" xfId="1" applyFont="1" applyFill="1" applyBorder="1" applyAlignment="1">
      <alignment horizontal="center" vertical="center"/>
    </xf>
    <xf numFmtId="38" fontId="90" fillId="3" borderId="9" xfId="1" applyFont="1" applyFill="1" applyBorder="1" applyAlignment="1" applyProtection="1">
      <alignment horizontal="center" vertical="top"/>
    </xf>
    <xf numFmtId="0" fontId="91" fillId="3" borderId="0" xfId="9" applyNumberFormat="1" applyFont="1" applyFill="1" applyBorder="1" applyAlignment="1" applyProtection="1">
      <alignment vertical="top"/>
    </xf>
    <xf numFmtId="0" fontId="90" fillId="3" borderId="0" xfId="9" applyNumberFormat="1" applyFont="1" applyFill="1" applyBorder="1" applyAlignment="1" applyProtection="1">
      <alignment vertical="top"/>
    </xf>
    <xf numFmtId="3" fontId="90" fillId="3" borderId="0" xfId="9" applyNumberFormat="1" applyFont="1" applyFill="1" applyBorder="1" applyAlignment="1" applyProtection="1">
      <alignment vertical="top"/>
    </xf>
    <xf numFmtId="0" fontId="55" fillId="3" borderId="9" xfId="2" applyNumberFormat="1" applyFont="1" applyFill="1" applyBorder="1" applyAlignment="1">
      <alignment horizontal="center" vertical="center"/>
    </xf>
    <xf numFmtId="0" fontId="88" fillId="3" borderId="9" xfId="0" applyFont="1" applyFill="1" applyBorder="1" applyAlignment="1">
      <alignment horizontal="left" vertical="center"/>
    </xf>
    <xf numFmtId="9" fontId="55" fillId="3" borderId="9" xfId="0" applyNumberFormat="1" applyFont="1" applyFill="1" applyBorder="1" applyAlignment="1">
      <alignment horizontal="left" vertical="center"/>
    </xf>
    <xf numFmtId="0" fontId="46" fillId="3" borderId="9" xfId="0" applyFont="1" applyFill="1" applyBorder="1" applyAlignment="1">
      <alignment horizontal="center" vertical="center"/>
    </xf>
    <xf numFmtId="0" fontId="4" fillId="3" borderId="0" xfId="0" applyFont="1" applyFill="1" applyBorder="1" applyAlignment="1">
      <alignment horizontal="left" vertical="top" wrapText="1"/>
    </xf>
    <xf numFmtId="0" fontId="0" fillId="3" borderId="0" xfId="0" applyFill="1" applyAlignment="1">
      <alignment horizontal="left" vertical="top" wrapText="1"/>
    </xf>
    <xf numFmtId="178" fontId="55" fillId="3" borderId="0" xfId="2" applyNumberFormat="1" applyFont="1" applyFill="1">
      <alignment vertical="center"/>
    </xf>
    <xf numFmtId="178" fontId="55" fillId="3" borderId="9" xfId="2" applyNumberFormat="1" applyFont="1" applyFill="1" applyBorder="1">
      <alignment vertical="center"/>
    </xf>
    <xf numFmtId="178" fontId="0" fillId="3" borderId="0" xfId="2" applyNumberFormat="1" applyFont="1" applyFill="1">
      <alignment vertical="center"/>
    </xf>
    <xf numFmtId="0" fontId="61" fillId="3" borderId="9" xfId="0" applyFont="1" applyFill="1" applyBorder="1" applyAlignment="1">
      <alignment horizontal="center" vertical="center"/>
    </xf>
    <xf numFmtId="0" fontId="61" fillId="3" borderId="9" xfId="0" applyFont="1" applyFill="1" applyBorder="1" applyAlignment="1">
      <alignment horizontal="right" vertical="center"/>
    </xf>
    <xf numFmtId="176" fontId="61" fillId="3" borderId="9" xfId="0" applyNumberFormat="1" applyFont="1" applyFill="1" applyBorder="1" applyAlignment="1">
      <alignment horizontal="right" vertical="center"/>
    </xf>
    <xf numFmtId="0" fontId="43" fillId="3" borderId="9" xfId="0" applyFont="1" applyFill="1" applyBorder="1" applyAlignment="1">
      <alignment horizontal="right" vertical="center"/>
    </xf>
    <xf numFmtId="0" fontId="63" fillId="4" borderId="9" xfId="0" applyFont="1" applyFill="1" applyBorder="1" applyAlignment="1">
      <alignment horizontal="right" vertical="center"/>
    </xf>
    <xf numFmtId="0" fontId="0" fillId="3" borderId="0" xfId="0" applyFill="1" applyAlignment="1">
      <alignment horizontal="center" vertical="center" wrapText="1"/>
    </xf>
    <xf numFmtId="0" fontId="55" fillId="5" borderId="9" xfId="0" applyFont="1" applyFill="1" applyBorder="1" applyAlignment="1">
      <alignment horizontal="center" vertical="center"/>
    </xf>
    <xf numFmtId="179" fontId="55" fillId="3" borderId="9" xfId="0" applyNumberFormat="1" applyFont="1" applyFill="1" applyBorder="1" applyAlignment="1">
      <alignment horizontal="center" vertical="center"/>
    </xf>
    <xf numFmtId="0" fontId="62" fillId="3" borderId="0" xfId="0" applyFont="1" applyFill="1" applyBorder="1" applyAlignment="1">
      <alignment horizontal="left" vertical="center" wrapText="1"/>
    </xf>
    <xf numFmtId="0" fontId="41" fillId="3" borderId="83" xfId="10" applyFont="1" applyFill="1" applyBorder="1" applyAlignment="1">
      <alignment horizontal="center"/>
    </xf>
    <xf numFmtId="0" fontId="50" fillId="3" borderId="67" xfId="10" applyFont="1" applyFill="1" applyBorder="1"/>
    <xf numFmtId="0" fontId="50" fillId="3" borderId="44" xfId="10" applyFont="1" applyFill="1" applyBorder="1"/>
    <xf numFmtId="0" fontId="50" fillId="3" borderId="65" xfId="10" applyFont="1" applyFill="1" applyBorder="1" applyAlignment="1">
      <alignment horizontal="center"/>
    </xf>
    <xf numFmtId="38" fontId="50" fillId="3" borderId="19" xfId="1" applyFont="1" applyFill="1" applyBorder="1" applyAlignment="1"/>
    <xf numFmtId="178" fontId="50" fillId="3" borderId="33" xfId="10" applyNumberFormat="1" applyFont="1" applyFill="1" applyBorder="1"/>
    <xf numFmtId="0" fontId="41" fillId="3" borderId="65" xfId="10" applyFont="1" applyFill="1" applyBorder="1" applyAlignment="1">
      <alignment horizontal="center"/>
    </xf>
    <xf numFmtId="178" fontId="50" fillId="3" borderId="7" xfId="10" applyNumberFormat="1" applyFont="1" applyFill="1" applyBorder="1"/>
    <xf numFmtId="0" fontId="41" fillId="3" borderId="55" xfId="10" applyFont="1" applyFill="1" applyBorder="1" applyAlignment="1">
      <alignment horizontal="center"/>
    </xf>
    <xf numFmtId="38" fontId="50" fillId="3" borderId="18" xfId="1" applyFont="1" applyFill="1" applyBorder="1" applyAlignment="1"/>
    <xf numFmtId="178" fontId="50" fillId="3" borderId="10" xfId="10" applyNumberFormat="1" applyFont="1" applyFill="1" applyBorder="1"/>
    <xf numFmtId="178" fontId="50" fillId="3" borderId="11" xfId="10" applyNumberFormat="1" applyFont="1" applyFill="1" applyBorder="1"/>
    <xf numFmtId="0" fontId="50" fillId="3" borderId="56" xfId="10" applyFont="1" applyFill="1" applyBorder="1" applyAlignment="1">
      <alignment horizontal="center"/>
    </xf>
    <xf numFmtId="38" fontId="50" fillId="3" borderId="84" xfId="1" applyFont="1" applyFill="1" applyBorder="1" applyAlignment="1"/>
    <xf numFmtId="178" fontId="50" fillId="3" borderId="85" xfId="10" applyNumberFormat="1" applyFont="1" applyFill="1" applyBorder="1"/>
    <xf numFmtId="0" fontId="41" fillId="3" borderId="56" xfId="10" applyFont="1" applyFill="1" applyBorder="1" applyAlignment="1">
      <alignment horizontal="center"/>
    </xf>
    <xf numFmtId="178" fontId="50" fillId="3" borderId="5" xfId="10" applyNumberFormat="1" applyFont="1" applyFill="1" applyBorder="1"/>
    <xf numFmtId="0" fontId="23" fillId="3" borderId="0" xfId="7" applyFill="1" applyAlignment="1">
      <alignment vertical="center" wrapText="1"/>
    </xf>
    <xf numFmtId="0" fontId="50" fillId="3" borderId="9" xfId="0" applyFont="1" applyFill="1" applyBorder="1" applyAlignment="1">
      <alignment horizontal="left" vertical="center"/>
    </xf>
    <xf numFmtId="38" fontId="50" fillId="3" borderId="9" xfId="1" applyFont="1" applyFill="1" applyBorder="1" applyAlignment="1">
      <alignment horizontal="left" vertical="center"/>
    </xf>
    <xf numFmtId="0" fontId="41" fillId="3" borderId="9" xfId="0" applyFont="1" applyFill="1" applyBorder="1" applyAlignment="1">
      <alignment horizontal="left" vertical="center"/>
    </xf>
    <xf numFmtId="0" fontId="4" fillId="3" borderId="0" xfId="0" applyFont="1" applyFill="1">
      <alignment vertical="center"/>
    </xf>
    <xf numFmtId="0" fontId="55" fillId="3" borderId="37" xfId="0" applyFont="1" applyFill="1" applyBorder="1" applyAlignment="1">
      <alignment horizontal="left" vertical="center"/>
    </xf>
    <xf numFmtId="0" fontId="55" fillId="3" borderId="54" xfId="0" applyFont="1" applyFill="1" applyBorder="1">
      <alignment vertical="center"/>
    </xf>
    <xf numFmtId="0" fontId="40" fillId="3" borderId="86" xfId="0" applyFont="1" applyFill="1" applyBorder="1" applyAlignment="1">
      <alignment horizontal="center" vertical="center" wrapText="1"/>
    </xf>
    <xf numFmtId="0" fontId="55" fillId="3" borderId="61" xfId="0" applyFont="1" applyFill="1" applyBorder="1">
      <alignment vertical="center"/>
    </xf>
    <xf numFmtId="0" fontId="88" fillId="3" borderId="55" xfId="0" applyFont="1" applyFill="1" applyBorder="1" applyAlignment="1">
      <alignment horizontal="left" vertical="center"/>
    </xf>
    <xf numFmtId="0" fontId="55" fillId="3" borderId="55" xfId="0" applyNumberFormat="1" applyFont="1" applyFill="1" applyBorder="1">
      <alignment vertical="center"/>
    </xf>
    <xf numFmtId="0" fontId="55" fillId="3" borderId="87" xfId="0" applyNumberFormat="1" applyFont="1" applyFill="1" applyBorder="1">
      <alignment vertical="center"/>
    </xf>
    <xf numFmtId="0" fontId="55" fillId="3" borderId="55" xfId="0" applyNumberFormat="1" applyFont="1" applyFill="1" applyBorder="1" applyAlignment="1">
      <alignment horizontal="right" vertical="center"/>
    </xf>
    <xf numFmtId="0" fontId="55" fillId="3" borderId="62" xfId="0" applyNumberFormat="1" applyFont="1" applyFill="1" applyBorder="1">
      <alignment vertical="center"/>
    </xf>
    <xf numFmtId="0" fontId="40" fillId="3" borderId="55" xfId="0" applyFont="1" applyFill="1" applyBorder="1" applyAlignment="1">
      <alignment horizontal="left" vertical="center"/>
    </xf>
    <xf numFmtId="3" fontId="55" fillId="3" borderId="55" xfId="0" applyNumberFormat="1" applyFont="1" applyFill="1" applyBorder="1">
      <alignment vertical="center"/>
    </xf>
    <xf numFmtId="3" fontId="55" fillId="3" borderId="87" xfId="0" applyNumberFormat="1" applyFont="1" applyFill="1" applyBorder="1">
      <alignment vertical="center"/>
    </xf>
    <xf numFmtId="3" fontId="55" fillId="3" borderId="62" xfId="0" applyNumberFormat="1" applyFont="1" applyFill="1" applyBorder="1">
      <alignment vertical="center"/>
    </xf>
    <xf numFmtId="0" fontId="55" fillId="3" borderId="56" xfId="0" applyFont="1" applyFill="1" applyBorder="1" applyAlignment="1">
      <alignment horizontal="left" vertical="center"/>
    </xf>
    <xf numFmtId="0" fontId="55" fillId="3" borderId="56" xfId="0" applyNumberFormat="1" applyFont="1" applyFill="1" applyBorder="1">
      <alignment vertical="center"/>
    </xf>
    <xf numFmtId="0" fontId="55" fillId="3" borderId="88" xfId="0" applyNumberFormat="1" applyFont="1" applyFill="1" applyBorder="1">
      <alignment vertical="center"/>
    </xf>
    <xf numFmtId="0" fontId="55" fillId="3" borderId="63" xfId="0" applyNumberFormat="1" applyFont="1" applyFill="1" applyBorder="1">
      <alignment vertical="center"/>
    </xf>
    <xf numFmtId="0" fontId="55" fillId="3" borderId="54" xfId="0" applyFont="1" applyFill="1" applyBorder="1" applyAlignment="1">
      <alignment horizontal="left" vertical="center"/>
    </xf>
    <xf numFmtId="0" fontId="55" fillId="3" borderId="86" xfId="0" applyFont="1" applyFill="1" applyBorder="1" applyAlignment="1">
      <alignment horizontal="center" vertical="center"/>
    </xf>
    <xf numFmtId="0" fontId="40" fillId="3" borderId="61" xfId="0" applyFont="1" applyFill="1" applyBorder="1" applyAlignment="1">
      <alignment horizontal="center" vertical="center" wrapText="1"/>
    </xf>
    <xf numFmtId="0" fontId="55" fillId="3" borderId="62" xfId="0" applyNumberFormat="1" applyFont="1" applyFill="1" applyBorder="1" applyAlignment="1">
      <alignment horizontal="right" vertical="center"/>
    </xf>
    <xf numFmtId="0" fontId="55" fillId="3" borderId="89" xfId="0" applyNumberFormat="1" applyFont="1" applyFill="1" applyBorder="1">
      <alignment vertical="center"/>
    </xf>
    <xf numFmtId="3" fontId="55" fillId="3" borderId="9" xfId="0" applyNumberFormat="1" applyFont="1" applyFill="1" applyBorder="1">
      <alignment vertical="center"/>
    </xf>
    <xf numFmtId="38" fontId="62" fillId="3" borderId="9" xfId="1" applyFont="1" applyFill="1" applyBorder="1">
      <alignment vertical="center"/>
    </xf>
    <xf numFmtId="0" fontId="62" fillId="3" borderId="9" xfId="0" applyFont="1" applyFill="1" applyBorder="1">
      <alignment vertical="center"/>
    </xf>
    <xf numFmtId="0" fontId="46" fillId="3" borderId="0" xfId="0" applyFont="1" applyFill="1" applyAlignment="1">
      <alignment horizontal="left" vertical="top"/>
    </xf>
    <xf numFmtId="0" fontId="62" fillId="3" borderId="0" xfId="0" applyFont="1" applyFill="1" applyBorder="1" applyAlignment="1">
      <alignment horizontal="center" vertical="center"/>
    </xf>
    <xf numFmtId="0" fontId="72" fillId="3" borderId="0" xfId="0" applyFont="1" applyFill="1" applyBorder="1" applyAlignment="1">
      <alignment horizontal="center" vertical="center"/>
    </xf>
    <xf numFmtId="0" fontId="62" fillId="3" borderId="9" xfId="0" applyFont="1" applyFill="1" applyBorder="1" applyAlignment="1">
      <alignment horizontal="center" vertical="center" wrapText="1"/>
    </xf>
    <xf numFmtId="0" fontId="55" fillId="3" borderId="9" xfId="0" applyNumberFormat="1" applyFont="1" applyFill="1" applyBorder="1" applyAlignment="1">
      <alignment horizontal="center" vertical="center"/>
    </xf>
    <xf numFmtId="0" fontId="23" fillId="3" borderId="0" xfId="7" applyFill="1">
      <alignment vertical="center"/>
    </xf>
    <xf numFmtId="0" fontId="61" fillId="3" borderId="9" xfId="5" applyFont="1" applyFill="1" applyBorder="1" applyAlignment="1">
      <alignment horizontal="center" vertical="center" wrapText="1"/>
    </xf>
    <xf numFmtId="0" fontId="61" fillId="3" borderId="9" xfId="5" applyFont="1" applyFill="1" applyBorder="1" applyAlignment="1">
      <alignment horizontal="center" vertical="center"/>
    </xf>
    <xf numFmtId="0" fontId="108" fillId="3" borderId="9" xfId="5" applyFont="1" applyFill="1" applyBorder="1" applyAlignment="1">
      <alignment horizontal="center" vertical="center" wrapText="1"/>
    </xf>
    <xf numFmtId="0" fontId="50" fillId="3" borderId="9" xfId="5" applyFont="1" applyFill="1" applyBorder="1" applyAlignment="1">
      <alignment horizontal="center" vertical="center" wrapText="1"/>
    </xf>
    <xf numFmtId="180" fontId="55" fillId="3" borderId="9" xfId="1" applyNumberFormat="1" applyFont="1" applyFill="1" applyBorder="1">
      <alignment vertical="center"/>
    </xf>
    <xf numFmtId="3" fontId="0" fillId="3" borderId="0" xfId="0" applyNumberFormat="1" applyFill="1">
      <alignment vertical="center"/>
    </xf>
    <xf numFmtId="185" fontId="55" fillId="3" borderId="9" xfId="0" applyNumberFormat="1" applyFont="1" applyFill="1" applyBorder="1" applyAlignment="1">
      <alignment horizontal="right" vertical="center"/>
    </xf>
    <xf numFmtId="0" fontId="55" fillId="3" borderId="83" xfId="0" applyFont="1" applyFill="1" applyBorder="1" applyAlignment="1">
      <alignment horizontal="center" vertical="center"/>
    </xf>
    <xf numFmtId="0" fontId="55" fillId="3" borderId="43" xfId="0" applyFont="1" applyFill="1" applyBorder="1" applyAlignment="1">
      <alignment horizontal="center" vertical="center"/>
    </xf>
    <xf numFmtId="0" fontId="55" fillId="3" borderId="44" xfId="0" applyFont="1" applyFill="1" applyBorder="1" applyAlignment="1">
      <alignment horizontal="center" vertical="center"/>
    </xf>
    <xf numFmtId="0" fontId="61" fillId="3" borderId="7" xfId="0" applyFont="1" applyFill="1" applyBorder="1" applyAlignment="1">
      <alignment horizontal="center" vertical="center"/>
    </xf>
    <xf numFmtId="38" fontId="55" fillId="3" borderId="19" xfId="1" applyFont="1" applyFill="1" applyBorder="1">
      <alignment vertical="center"/>
    </xf>
    <xf numFmtId="0" fontId="61" fillId="3" borderId="41" xfId="0" applyFont="1" applyFill="1" applyBorder="1" applyAlignment="1">
      <alignment horizontal="center" vertical="center"/>
    </xf>
    <xf numFmtId="38" fontId="55" fillId="3" borderId="70" xfId="1" applyFont="1" applyFill="1" applyBorder="1">
      <alignment vertical="center"/>
    </xf>
    <xf numFmtId="0" fontId="61" fillId="3" borderId="91" xfId="0" applyFont="1" applyFill="1" applyBorder="1" applyAlignment="1">
      <alignment horizontal="center" vertical="center"/>
    </xf>
    <xf numFmtId="38" fontId="55" fillId="3" borderId="28" xfId="1" applyFont="1" applyFill="1" applyBorder="1">
      <alignment vertical="center"/>
    </xf>
    <xf numFmtId="38" fontId="55" fillId="3" borderId="20" xfId="1" applyFont="1" applyFill="1" applyBorder="1">
      <alignment vertical="center"/>
    </xf>
    <xf numFmtId="38" fontId="55" fillId="3" borderId="91" xfId="1" applyFont="1" applyFill="1" applyBorder="1">
      <alignment vertical="center"/>
    </xf>
    <xf numFmtId="0" fontId="61" fillId="3" borderId="2" xfId="0" applyFont="1" applyFill="1" applyBorder="1" applyAlignment="1">
      <alignment horizontal="center" vertical="center"/>
    </xf>
    <xf numFmtId="38" fontId="55" fillId="3" borderId="90" xfId="1" applyFont="1" applyFill="1" applyBorder="1">
      <alignment vertical="center"/>
    </xf>
    <xf numFmtId="0" fontId="61" fillId="3" borderId="29" xfId="0" applyFont="1" applyFill="1" applyBorder="1" applyAlignment="1">
      <alignment horizontal="center" vertical="center"/>
    </xf>
    <xf numFmtId="38" fontId="55" fillId="3" borderId="30" xfId="1" applyFont="1" applyFill="1" applyBorder="1">
      <alignment vertical="center"/>
    </xf>
    <xf numFmtId="185" fontId="55" fillId="3" borderId="9" xfId="0" applyNumberFormat="1" applyFont="1" applyFill="1" applyBorder="1" applyAlignment="1">
      <alignment horizontal="center" vertical="center"/>
    </xf>
    <xf numFmtId="0" fontId="3" fillId="3" borderId="0" xfId="0" applyFont="1" applyFill="1">
      <alignment vertical="center"/>
    </xf>
    <xf numFmtId="1" fontId="0" fillId="3" borderId="0" xfId="0" applyNumberFormat="1" applyFill="1">
      <alignment vertical="center"/>
    </xf>
    <xf numFmtId="184" fontId="55" fillId="3" borderId="9" xfId="0" applyNumberFormat="1" applyFont="1" applyFill="1" applyBorder="1">
      <alignment vertical="center"/>
    </xf>
    <xf numFmtId="0" fontId="55" fillId="3" borderId="37" xfId="0" applyFont="1" applyFill="1" applyBorder="1" applyAlignment="1">
      <alignment horizontal="center" vertical="center"/>
    </xf>
    <xf numFmtId="185" fontId="55" fillId="3" borderId="37" xfId="0" applyNumberFormat="1" applyFont="1" applyFill="1" applyBorder="1">
      <alignment vertical="center"/>
    </xf>
    <xf numFmtId="184" fontId="55" fillId="3" borderId="37" xfId="0" applyNumberFormat="1" applyFont="1" applyFill="1" applyBorder="1">
      <alignment vertical="center"/>
    </xf>
    <xf numFmtId="184" fontId="55" fillId="3" borderId="6" xfId="0" applyNumberFormat="1" applyFont="1" applyFill="1" applyBorder="1">
      <alignment vertical="center"/>
    </xf>
    <xf numFmtId="176" fontId="55" fillId="3" borderId="9" xfId="0" applyNumberFormat="1" applyFont="1" applyFill="1" applyBorder="1">
      <alignment vertical="center"/>
    </xf>
    <xf numFmtId="0" fontId="82" fillId="3" borderId="0" xfId="0" applyFont="1" applyFill="1">
      <alignment vertical="center"/>
    </xf>
    <xf numFmtId="0" fontId="61" fillId="3" borderId="9" xfId="0" applyFont="1" applyFill="1" applyBorder="1" applyAlignment="1">
      <alignment horizontal="left" vertical="center"/>
    </xf>
    <xf numFmtId="0" fontId="40" fillId="3" borderId="14" xfId="0" applyFont="1" applyFill="1" applyBorder="1" applyAlignment="1">
      <alignment horizontal="center" vertical="center"/>
    </xf>
    <xf numFmtId="0" fontId="40" fillId="3" borderId="53" xfId="0" applyFont="1" applyFill="1" applyBorder="1" applyAlignment="1">
      <alignment horizontal="center" vertical="center"/>
    </xf>
    <xf numFmtId="183" fontId="55" fillId="3" borderId="92" xfId="0" applyNumberFormat="1" applyFont="1" applyFill="1" applyBorder="1" applyAlignment="1">
      <alignment horizontal="center" vertical="center"/>
    </xf>
    <xf numFmtId="185" fontId="55" fillId="3" borderId="92" xfId="0" applyNumberFormat="1" applyFont="1" applyFill="1" applyBorder="1" applyAlignment="1">
      <alignment horizontal="right" vertical="center"/>
    </xf>
    <xf numFmtId="185" fontId="55" fillId="3" borderId="73" xfId="0" applyNumberFormat="1" applyFont="1" applyFill="1" applyBorder="1" applyAlignment="1">
      <alignment horizontal="right" vertical="center"/>
    </xf>
    <xf numFmtId="183" fontId="55" fillId="3" borderId="65" xfId="0" applyNumberFormat="1" applyFont="1" applyFill="1" applyBorder="1" applyAlignment="1">
      <alignment horizontal="left" vertical="center"/>
    </xf>
    <xf numFmtId="185" fontId="55" fillId="3" borderId="65" xfId="0" applyNumberFormat="1" applyFont="1" applyFill="1" applyBorder="1" applyAlignment="1">
      <alignment horizontal="right" vertical="center"/>
    </xf>
    <xf numFmtId="185" fontId="55" fillId="3" borderId="24" xfId="0" applyNumberFormat="1" applyFont="1" applyFill="1" applyBorder="1" applyAlignment="1">
      <alignment horizontal="right" vertical="center"/>
    </xf>
    <xf numFmtId="183" fontId="55" fillId="3" borderId="93" xfId="0" applyNumberFormat="1" applyFont="1" applyFill="1" applyBorder="1" applyAlignment="1">
      <alignment horizontal="center" vertical="center"/>
    </xf>
    <xf numFmtId="185" fontId="55" fillId="3" borderId="93" xfId="0" applyNumberFormat="1" applyFont="1" applyFill="1" applyBorder="1" applyAlignment="1">
      <alignment horizontal="right" vertical="center"/>
    </xf>
    <xf numFmtId="185" fontId="55" fillId="3" borderId="75" xfId="0" applyNumberFormat="1" applyFont="1" applyFill="1" applyBorder="1" applyAlignment="1">
      <alignment horizontal="right" vertical="center"/>
    </xf>
    <xf numFmtId="183" fontId="55" fillId="3" borderId="89" xfId="0" applyNumberFormat="1" applyFont="1" applyFill="1" applyBorder="1" applyAlignment="1">
      <alignment horizontal="left" vertical="center"/>
    </xf>
    <xf numFmtId="185" fontId="55" fillId="3" borderId="89" xfId="0" applyNumberFormat="1" applyFont="1" applyFill="1" applyBorder="1" applyAlignment="1">
      <alignment horizontal="right" vertical="center"/>
    </xf>
    <xf numFmtId="185" fontId="55" fillId="3" borderId="13" xfId="0" applyNumberFormat="1" applyFont="1" applyFill="1" applyBorder="1" applyAlignment="1">
      <alignment horizontal="right" vertical="center"/>
    </xf>
    <xf numFmtId="183" fontId="55" fillId="3" borderId="53" xfId="0" applyNumberFormat="1" applyFont="1" applyFill="1" applyBorder="1" applyAlignment="1">
      <alignment horizontal="center" vertical="center"/>
    </xf>
    <xf numFmtId="185" fontId="55" fillId="3" borderId="53" xfId="0" applyNumberFormat="1" applyFont="1" applyFill="1" applyBorder="1" applyAlignment="1">
      <alignment horizontal="center" vertical="center"/>
    </xf>
    <xf numFmtId="185" fontId="55" fillId="3" borderId="14" xfId="0" applyNumberFormat="1" applyFont="1" applyFill="1" applyBorder="1" applyAlignment="1">
      <alignment horizontal="center" vertical="center"/>
    </xf>
    <xf numFmtId="0" fontId="55" fillId="3" borderId="1" xfId="0" applyFont="1" applyFill="1" applyBorder="1" applyAlignment="1">
      <alignment horizontal="center" vertical="center"/>
    </xf>
    <xf numFmtId="0" fontId="40" fillId="3" borderId="8" xfId="0" applyFont="1" applyFill="1" applyBorder="1" applyAlignment="1">
      <alignment horizontal="center" vertical="center"/>
    </xf>
    <xf numFmtId="0" fontId="55" fillId="3" borderId="11" xfId="0" applyFont="1" applyFill="1" applyBorder="1">
      <alignment vertical="center"/>
    </xf>
    <xf numFmtId="0" fontId="55" fillId="3" borderId="18" xfId="0" applyFont="1" applyFill="1" applyBorder="1" applyAlignment="1">
      <alignment horizontal="center" vertical="center"/>
    </xf>
    <xf numFmtId="0" fontId="55" fillId="3" borderId="19" xfId="0" applyFont="1" applyFill="1" applyBorder="1" applyAlignment="1">
      <alignment horizontal="center" vertical="center"/>
    </xf>
    <xf numFmtId="0" fontId="55" fillId="3" borderId="7" xfId="0" applyFont="1" applyFill="1" applyBorder="1">
      <alignment vertical="center"/>
    </xf>
    <xf numFmtId="0" fontId="55" fillId="3" borderId="8" xfId="0" applyFont="1" applyFill="1" applyBorder="1" applyAlignment="1">
      <alignment horizontal="center" vertical="center"/>
    </xf>
    <xf numFmtId="38" fontId="55" fillId="3" borderId="11" xfId="1" applyFont="1" applyFill="1" applyBorder="1">
      <alignment vertical="center"/>
    </xf>
    <xf numFmtId="0" fontId="40" fillId="3" borderId="18" xfId="0" applyFont="1" applyFill="1" applyBorder="1" applyAlignment="1">
      <alignment horizontal="center" vertical="center"/>
    </xf>
    <xf numFmtId="0" fontId="40" fillId="3" borderId="8" xfId="0" applyFont="1" applyFill="1" applyBorder="1" applyAlignment="1">
      <alignment horizontal="center" vertical="center" wrapText="1"/>
    </xf>
    <xf numFmtId="0" fontId="55" fillId="3" borderId="3" xfId="0" applyFont="1" applyFill="1" applyBorder="1" applyAlignment="1">
      <alignment horizontal="center" vertical="center"/>
    </xf>
    <xf numFmtId="0" fontId="55" fillId="3" borderId="5" xfId="0" applyFont="1" applyFill="1" applyBorder="1">
      <alignment vertical="center"/>
    </xf>
    <xf numFmtId="0" fontId="40" fillId="3" borderId="21" xfId="0" applyFont="1" applyFill="1" applyBorder="1" applyAlignment="1">
      <alignment horizontal="center" vertical="center" wrapText="1"/>
    </xf>
    <xf numFmtId="0" fontId="55" fillId="3" borderId="29" xfId="0" applyFont="1" applyFill="1" applyBorder="1">
      <alignment vertical="center"/>
    </xf>
    <xf numFmtId="0" fontId="55" fillId="3" borderId="30" xfId="0" applyFont="1" applyFill="1" applyBorder="1" applyAlignment="1">
      <alignment horizontal="center" vertical="center"/>
    </xf>
    <xf numFmtId="0" fontId="62" fillId="3" borderId="0" xfId="0" applyFont="1" applyFill="1" applyAlignment="1">
      <alignment horizontal="left" vertical="center"/>
    </xf>
    <xf numFmtId="0" fontId="82" fillId="3" borderId="0" xfId="0" applyFont="1" applyFill="1" applyBorder="1" applyAlignment="1">
      <alignment horizontal="left" vertical="center"/>
    </xf>
    <xf numFmtId="0" fontId="82" fillId="3" borderId="17" xfId="0" applyFont="1" applyFill="1" applyBorder="1" applyAlignment="1">
      <alignment horizontal="left" vertical="center"/>
    </xf>
    <xf numFmtId="0" fontId="55" fillId="3" borderId="0" xfId="0" applyFont="1" applyFill="1" applyAlignment="1">
      <alignment horizontal="center" vertical="center"/>
    </xf>
    <xf numFmtId="38" fontId="61" fillId="3" borderId="9" xfId="1" applyFont="1" applyFill="1" applyBorder="1" applyAlignment="1">
      <alignment horizontal="right" vertical="center"/>
    </xf>
    <xf numFmtId="0" fontId="25" fillId="3" borderId="0" xfId="0" applyFont="1" applyFill="1">
      <alignment vertical="center"/>
    </xf>
    <xf numFmtId="0" fontId="78" fillId="3" borderId="0" xfId="0" applyFont="1" applyFill="1">
      <alignment vertical="center"/>
    </xf>
    <xf numFmtId="10" fontId="55" fillId="3" borderId="9" xfId="0" applyNumberFormat="1" applyFont="1" applyFill="1" applyBorder="1">
      <alignment vertical="center"/>
    </xf>
    <xf numFmtId="182" fontId="55" fillId="3" borderId="9" xfId="2" applyNumberFormat="1" applyFont="1" applyFill="1" applyBorder="1" applyAlignment="1">
      <alignment horizontal="right" vertical="center"/>
    </xf>
    <xf numFmtId="0" fontId="119" fillId="0" borderId="0" xfId="0" applyFont="1" applyAlignment="1">
      <alignment horizontal="center" vertical="center"/>
    </xf>
    <xf numFmtId="0" fontId="37" fillId="3" borderId="0" xfId="0" applyFont="1" applyFill="1">
      <alignment vertical="center"/>
    </xf>
    <xf numFmtId="0" fontId="29" fillId="3" borderId="0" xfId="0" applyFont="1" applyFill="1" applyAlignment="1">
      <alignment vertical="center" wrapText="1"/>
    </xf>
    <xf numFmtId="0" fontId="55" fillId="3" borderId="9" xfId="0" applyFont="1" applyFill="1" applyBorder="1" applyAlignment="1">
      <alignment vertical="center" wrapText="1"/>
    </xf>
    <xf numFmtId="0" fontId="62" fillId="3" borderId="9" xfId="0" applyFont="1" applyFill="1" applyBorder="1" applyAlignment="1">
      <alignment horizontal="left" vertical="center"/>
    </xf>
    <xf numFmtId="0" fontId="40" fillId="3" borderId="0" xfId="0" applyFont="1" applyFill="1">
      <alignment vertical="center"/>
    </xf>
    <xf numFmtId="3" fontId="61" fillId="3" borderId="0" xfId="0" applyNumberFormat="1" applyFont="1" applyFill="1">
      <alignment vertical="center"/>
    </xf>
    <xf numFmtId="0" fontId="64" fillId="3" borderId="0" xfId="0" applyFont="1" applyFill="1" applyBorder="1" applyAlignment="1">
      <alignment horizontal="left" vertical="center"/>
    </xf>
    <xf numFmtId="0" fontId="64" fillId="3" borderId="0" xfId="0" applyFont="1" applyFill="1">
      <alignment vertical="center"/>
    </xf>
    <xf numFmtId="2" fontId="55" fillId="3" borderId="0" xfId="0" applyNumberFormat="1" applyFont="1" applyFill="1" applyBorder="1" applyAlignment="1">
      <alignment horizontal="center" vertical="center"/>
    </xf>
    <xf numFmtId="0" fontId="46" fillId="3" borderId="9" xfId="0" applyFont="1" applyFill="1" applyBorder="1" applyAlignment="1">
      <alignment horizontal="left" vertical="center"/>
    </xf>
    <xf numFmtId="38" fontId="55" fillId="3" borderId="22" xfId="1" applyFont="1" applyFill="1" applyBorder="1" applyAlignment="1">
      <alignment horizontal="center" vertical="center"/>
    </xf>
    <xf numFmtId="38" fontId="55" fillId="3" borderId="9" xfId="1" applyFont="1" applyFill="1" applyBorder="1" applyAlignment="1">
      <alignment horizontal="center" vertical="center" wrapText="1"/>
    </xf>
    <xf numFmtId="0" fontId="25" fillId="3" borderId="0" xfId="0" applyFont="1" applyFill="1" applyAlignment="1">
      <alignment vertical="top" wrapText="1"/>
    </xf>
    <xf numFmtId="0" fontId="61" fillId="3" borderId="0" xfId="0" applyFont="1" applyFill="1" applyBorder="1" applyAlignment="1">
      <alignment horizontal="left" vertical="center"/>
    </xf>
    <xf numFmtId="0" fontId="60" fillId="3" borderId="9" xfId="0" applyFont="1" applyFill="1" applyBorder="1" applyAlignment="1">
      <alignment horizontal="center" vertical="center"/>
    </xf>
    <xf numFmtId="185" fontId="61" fillId="3" borderId="9" xfId="0" applyNumberFormat="1" applyFont="1" applyFill="1" applyBorder="1" applyAlignment="1">
      <alignment horizontal="center" vertical="center"/>
    </xf>
    <xf numFmtId="185" fontId="61" fillId="3" borderId="9" xfId="0" applyNumberFormat="1" applyFont="1" applyFill="1" applyBorder="1" applyAlignment="1">
      <alignment horizontal="right" vertical="center"/>
    </xf>
    <xf numFmtId="0" fontId="43" fillId="3" borderId="9" xfId="0" applyFont="1" applyFill="1" applyBorder="1" applyAlignment="1">
      <alignment horizontal="center" vertical="center"/>
    </xf>
    <xf numFmtId="0" fontId="61" fillId="3" borderId="0" xfId="0" applyFont="1" applyFill="1" applyBorder="1" applyAlignment="1">
      <alignment horizontal="center" vertical="center"/>
    </xf>
    <xf numFmtId="179" fontId="61" fillId="3" borderId="9" xfId="0" applyNumberFormat="1" applyFont="1" applyFill="1" applyBorder="1" applyAlignment="1">
      <alignment horizontal="center" vertical="center"/>
    </xf>
    <xf numFmtId="0" fontId="62" fillId="3" borderId="0" xfId="0" applyFont="1" applyFill="1" applyBorder="1" applyAlignment="1">
      <alignment horizontal="left" vertical="top" wrapText="1"/>
    </xf>
    <xf numFmtId="178" fontId="55" fillId="3" borderId="9" xfId="0" applyNumberFormat="1" applyFont="1" applyFill="1" applyBorder="1" applyAlignment="1">
      <alignment horizontal="center" vertical="center"/>
    </xf>
    <xf numFmtId="0" fontId="0" fillId="3" borderId="0" xfId="0" applyFont="1" applyFill="1" applyAlignment="1">
      <alignment vertical="center" wrapText="1"/>
    </xf>
    <xf numFmtId="0" fontId="88" fillId="3" borderId="9" xfId="0" applyFont="1" applyFill="1" applyBorder="1" applyAlignment="1">
      <alignment horizontal="center" vertical="center"/>
    </xf>
    <xf numFmtId="9" fontId="55" fillId="3" borderId="9" xfId="0" applyNumberFormat="1" applyFont="1" applyFill="1" applyBorder="1">
      <alignment vertical="center"/>
    </xf>
    <xf numFmtId="0" fontId="55" fillId="3" borderId="0" xfId="0" applyFont="1" applyFill="1" applyBorder="1" applyAlignment="1">
      <alignment horizontal="left" vertical="center" wrapText="1"/>
    </xf>
    <xf numFmtId="0" fontId="56" fillId="3" borderId="0" xfId="0" applyFont="1" applyFill="1" applyBorder="1">
      <alignment vertical="center"/>
    </xf>
    <xf numFmtId="0" fontId="0" fillId="0" borderId="0" xfId="0">
      <alignment vertical="center"/>
    </xf>
    <xf numFmtId="0" fontId="121" fillId="3" borderId="53" xfId="10" applyFont="1" applyFill="1" applyBorder="1" applyAlignment="1">
      <alignment horizontal="center"/>
    </xf>
    <xf numFmtId="0" fontId="125" fillId="3" borderId="9" xfId="0" applyFont="1" applyFill="1" applyBorder="1" applyAlignment="1">
      <alignment horizontal="center" vertical="center"/>
    </xf>
    <xf numFmtId="0" fontId="65" fillId="3" borderId="0" xfId="0" applyFont="1" applyFill="1" applyAlignment="1">
      <alignment horizontal="left" vertical="top" wrapText="1"/>
    </xf>
    <xf numFmtId="0" fontId="55" fillId="3" borderId="9" xfId="0" applyFont="1" applyFill="1" applyBorder="1" applyAlignment="1">
      <alignment horizontal="center" vertical="center"/>
    </xf>
    <xf numFmtId="0" fontId="56" fillId="3" borderId="9" xfId="0" applyFont="1" applyFill="1" applyBorder="1" applyAlignment="1">
      <alignment horizontal="center" vertical="center"/>
    </xf>
    <xf numFmtId="0" fontId="79" fillId="3" borderId="0" xfId="0" applyFont="1" applyFill="1" applyBorder="1" applyAlignment="1">
      <alignment vertical="center"/>
    </xf>
    <xf numFmtId="0" fontId="40" fillId="3" borderId="0" xfId="0" applyFont="1" applyFill="1" applyBorder="1" applyAlignment="1">
      <alignment vertical="center"/>
    </xf>
    <xf numFmtId="0" fontId="109" fillId="3" borderId="0" xfId="0" applyFont="1" applyFill="1" applyBorder="1" applyAlignment="1">
      <alignment horizontal="left" vertical="center"/>
    </xf>
    <xf numFmtId="0" fontId="61" fillId="3" borderId="0" xfId="0" applyFont="1" applyFill="1" applyBorder="1" applyAlignment="1">
      <alignment horizontal="left" vertical="center"/>
    </xf>
    <xf numFmtId="0" fontId="61" fillId="3" borderId="9" xfId="0" applyFont="1" applyFill="1" applyBorder="1" applyAlignment="1">
      <alignment horizontal="center" vertical="center" wrapText="1"/>
    </xf>
    <xf numFmtId="0" fontId="60" fillId="3" borderId="0" xfId="0" applyFont="1" applyFill="1" applyBorder="1" applyAlignment="1">
      <alignment horizontal="left" vertical="center" wrapText="1"/>
    </xf>
    <xf numFmtId="0" fontId="78" fillId="3" borderId="0" xfId="0" applyFont="1" applyFill="1" applyBorder="1" applyAlignment="1">
      <alignment horizontal="left" vertical="center"/>
    </xf>
    <xf numFmtId="0" fontId="55" fillId="3" borderId="0" xfId="0" applyFont="1" applyFill="1" applyBorder="1" applyAlignment="1">
      <alignment horizontal="left" vertical="center"/>
    </xf>
    <xf numFmtId="0" fontId="64" fillId="3" borderId="0" xfId="0" applyFont="1" applyFill="1" applyBorder="1" applyAlignment="1">
      <alignment horizontal="left" vertical="top" wrapText="1"/>
    </xf>
    <xf numFmtId="0" fontId="78" fillId="3" borderId="0" xfId="0" applyFont="1" applyFill="1" applyBorder="1" applyAlignment="1">
      <alignment horizontal="left" vertical="center" wrapText="1"/>
    </xf>
    <xf numFmtId="0" fontId="62" fillId="3" borderId="0" xfId="0" applyFont="1" applyFill="1" applyBorder="1" applyAlignment="1">
      <alignment horizontal="left" vertical="top"/>
    </xf>
    <xf numFmtId="0" fontId="55" fillId="3" borderId="9" xfId="0" applyFont="1" applyFill="1" applyBorder="1" applyAlignment="1">
      <alignment horizontal="center" vertical="center" wrapText="1"/>
    </xf>
    <xf numFmtId="0" fontId="40" fillId="3" borderId="9" xfId="0" applyFont="1" applyFill="1" applyBorder="1" applyAlignment="1">
      <alignment horizontal="center" vertical="center" wrapText="1"/>
    </xf>
    <xf numFmtId="0" fontId="66" fillId="3" borderId="24" xfId="0" applyFont="1" applyFill="1" applyBorder="1" applyAlignment="1">
      <alignment horizontal="left" vertical="center"/>
    </xf>
    <xf numFmtId="0" fontId="58" fillId="3" borderId="24" xfId="0" applyFont="1" applyFill="1" applyBorder="1" applyAlignment="1">
      <alignment horizontal="left" vertical="center"/>
    </xf>
    <xf numFmtId="0" fontId="67" fillId="3" borderId="23" xfId="0" applyFont="1" applyFill="1" applyBorder="1" applyAlignment="1">
      <alignment horizontal="left" vertical="center" wrapText="1"/>
    </xf>
    <xf numFmtId="0" fontId="60" fillId="3" borderId="23" xfId="0" applyFont="1" applyFill="1" applyBorder="1" applyAlignment="1">
      <alignment horizontal="left" vertical="center" wrapText="1"/>
    </xf>
    <xf numFmtId="0" fontId="50" fillId="3" borderId="9" xfId="0" applyFont="1" applyFill="1" applyBorder="1" applyAlignment="1"/>
    <xf numFmtId="0" fontId="70" fillId="3" borderId="24" xfId="0" applyFont="1" applyFill="1" applyBorder="1" applyAlignment="1">
      <alignment vertical="center" wrapText="1"/>
    </xf>
    <xf numFmtId="0" fontId="68" fillId="3" borderId="24" xfId="0" applyFont="1" applyFill="1" applyBorder="1" applyAlignment="1">
      <alignment vertical="center" wrapText="1"/>
    </xf>
    <xf numFmtId="0" fontId="68" fillId="3" borderId="0" xfId="0" applyFont="1" applyFill="1" applyBorder="1" applyAlignment="1">
      <alignment vertical="center" wrapText="1"/>
    </xf>
    <xf numFmtId="0" fontId="28" fillId="3" borderId="9"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70" fillId="3" borderId="0" xfId="0" applyFont="1" applyFill="1" applyBorder="1" applyAlignment="1">
      <alignment horizontal="left" vertical="center" wrapText="1"/>
    </xf>
    <xf numFmtId="0" fontId="68" fillId="3" borderId="0" xfId="0" applyFont="1" applyFill="1" applyBorder="1" applyAlignment="1">
      <alignment horizontal="left" vertical="center" wrapText="1"/>
    </xf>
    <xf numFmtId="0" fontId="75" fillId="3" borderId="24" xfId="0" applyFont="1" applyFill="1" applyBorder="1" applyAlignment="1">
      <alignment horizontal="right" vertical="top" wrapText="1"/>
    </xf>
    <xf numFmtId="0" fontId="76" fillId="3" borderId="24" xfId="0" applyFont="1" applyFill="1" applyBorder="1" applyAlignment="1">
      <alignment horizontal="right" vertical="top" wrapText="1"/>
    </xf>
    <xf numFmtId="0" fontId="58" fillId="3" borderId="0" xfId="0" applyFont="1" applyFill="1" applyAlignment="1">
      <alignment horizontal="left" vertical="center"/>
    </xf>
    <xf numFmtId="0" fontId="55" fillId="3" borderId="10" xfId="0" applyFont="1" applyFill="1" applyBorder="1" applyAlignment="1">
      <alignment horizontal="center" vertical="center"/>
    </xf>
    <xf numFmtId="0" fontId="55" fillId="3" borderId="18" xfId="0" applyFont="1" applyFill="1" applyBorder="1" applyAlignment="1">
      <alignment horizontal="center" vertical="center"/>
    </xf>
    <xf numFmtId="0" fontId="55" fillId="3" borderId="31" xfId="0" applyFont="1" applyFill="1" applyBorder="1" applyAlignment="1">
      <alignment horizontal="center" vertical="center"/>
    </xf>
    <xf numFmtId="0" fontId="55" fillId="3" borderId="27" xfId="0" applyFont="1" applyFill="1" applyBorder="1" applyAlignment="1">
      <alignment horizontal="center" vertical="center"/>
    </xf>
    <xf numFmtId="0" fontId="55" fillId="3" borderId="33" xfId="0" applyFont="1" applyFill="1" applyBorder="1" applyAlignment="1">
      <alignment horizontal="center" vertical="center"/>
    </xf>
    <xf numFmtId="0" fontId="55" fillId="3" borderId="19" xfId="0" applyFont="1" applyFill="1" applyBorder="1" applyAlignment="1">
      <alignment horizontal="center" vertical="center"/>
    </xf>
    <xf numFmtId="0" fontId="62" fillId="3" borderId="23" xfId="0" applyFont="1" applyFill="1" applyBorder="1" applyAlignment="1">
      <alignment horizontal="left" vertical="top" wrapText="1"/>
    </xf>
    <xf numFmtId="0" fontId="71" fillId="3" borderId="9" xfId="0" applyFont="1" applyFill="1" applyBorder="1" applyAlignment="1">
      <alignment horizontal="center" vertical="center"/>
    </xf>
    <xf numFmtId="0" fontId="70" fillId="3" borderId="0" xfId="5" applyFont="1" applyFill="1" applyBorder="1" applyAlignment="1">
      <alignment horizontal="left"/>
    </xf>
    <xf numFmtId="0" fontId="68" fillId="3" borderId="0" xfId="5" applyFont="1" applyFill="1" applyBorder="1" applyAlignment="1">
      <alignment horizontal="left"/>
    </xf>
    <xf numFmtId="0" fontId="50" fillId="3" borderId="22" xfId="5" applyFont="1" applyFill="1" applyBorder="1" applyAlignment="1">
      <alignment horizontal="center"/>
    </xf>
    <xf numFmtId="0" fontId="65" fillId="3" borderId="0" xfId="5" applyFont="1" applyFill="1" applyBorder="1" applyAlignment="1">
      <alignment horizontal="left"/>
    </xf>
    <xf numFmtId="0" fontId="79" fillId="3" borderId="0" xfId="0" applyFont="1" applyFill="1" applyBorder="1" applyAlignment="1">
      <alignment vertical="center" wrapText="1"/>
    </xf>
    <xf numFmtId="0" fontId="62" fillId="3" borderId="0" xfId="0" applyFont="1" applyFill="1" applyBorder="1" applyAlignment="1">
      <alignment horizontal="left" vertical="top" wrapText="1"/>
    </xf>
    <xf numFmtId="0" fontId="50" fillId="3" borderId="1" xfId="5" applyFont="1" applyFill="1" applyBorder="1" applyAlignment="1">
      <alignment horizontal="left" vertical="center" wrapText="1"/>
    </xf>
    <xf numFmtId="0" fontId="50" fillId="3" borderId="8" xfId="5" applyFont="1" applyFill="1" applyBorder="1" applyAlignment="1">
      <alignment horizontal="left" vertical="center" wrapText="1"/>
    </xf>
    <xf numFmtId="0" fontId="50" fillId="3" borderId="1" xfId="5" applyFont="1" applyFill="1" applyBorder="1" applyAlignment="1">
      <alignment horizontal="center"/>
    </xf>
    <xf numFmtId="0" fontId="50" fillId="3" borderId="2" xfId="5" applyFont="1" applyFill="1" applyBorder="1" applyAlignment="1">
      <alignment horizontal="center"/>
    </xf>
    <xf numFmtId="0" fontId="50" fillId="3" borderId="45" xfId="5" applyFont="1" applyFill="1" applyBorder="1" applyAlignment="1">
      <alignment horizontal="center"/>
    </xf>
    <xf numFmtId="0" fontId="50" fillId="3" borderId="46" xfId="5" applyFont="1" applyFill="1" applyBorder="1" applyAlignment="1">
      <alignment horizontal="center"/>
    </xf>
    <xf numFmtId="0" fontId="73" fillId="3" borderId="0" xfId="0" applyFont="1" applyFill="1" applyBorder="1" applyAlignment="1">
      <alignment horizontal="left" vertical="center" wrapText="1"/>
    </xf>
    <xf numFmtId="0" fontId="62" fillId="3" borderId="0" xfId="0" applyFont="1" applyFill="1" applyBorder="1" applyAlignment="1">
      <alignment horizontal="left" vertical="center" wrapText="1"/>
    </xf>
    <xf numFmtId="0" fontId="62" fillId="3" borderId="0" xfId="0" applyFont="1" applyFill="1" applyAlignment="1">
      <alignment horizontal="left" vertical="center" wrapText="1"/>
    </xf>
    <xf numFmtId="0" fontId="49" fillId="3" borderId="15" xfId="5" applyFont="1" applyFill="1" applyBorder="1" applyAlignment="1">
      <alignment horizontal="center"/>
    </xf>
    <xf numFmtId="0" fontId="49" fillId="3" borderId="14" xfId="5" applyFont="1" applyFill="1" applyBorder="1" applyAlignment="1">
      <alignment horizontal="center"/>
    </xf>
    <xf numFmtId="0" fontId="49" fillId="3" borderId="16" xfId="5" applyFont="1" applyFill="1" applyBorder="1" applyAlignment="1">
      <alignment horizontal="center"/>
    </xf>
    <xf numFmtId="0" fontId="41" fillId="3" borderId="40" xfId="5" applyFont="1" applyFill="1" applyBorder="1" applyAlignment="1">
      <alignment horizontal="left" vertical="center" wrapText="1"/>
    </xf>
    <xf numFmtId="0" fontId="50" fillId="3" borderId="47" xfId="5" applyFont="1" applyFill="1" applyBorder="1" applyAlignment="1">
      <alignment horizontal="left" vertical="center" wrapText="1"/>
    </xf>
    <xf numFmtId="0" fontId="50" fillId="3" borderId="42" xfId="5" applyFont="1" applyFill="1" applyBorder="1" applyAlignment="1">
      <alignment horizontal="left" vertical="center" wrapText="1"/>
    </xf>
    <xf numFmtId="0" fontId="50" fillId="3" borderId="48" xfId="5" applyFont="1" applyFill="1" applyBorder="1" applyAlignment="1">
      <alignment horizontal="left" vertical="center" wrapText="1"/>
    </xf>
    <xf numFmtId="0" fontId="50" fillId="3" borderId="15" xfId="5" applyFont="1" applyFill="1" applyBorder="1" applyAlignment="1">
      <alignment horizontal="left" vertical="center" wrapText="1"/>
    </xf>
    <xf numFmtId="0" fontId="50" fillId="3" borderId="16" xfId="5" applyFont="1" applyFill="1" applyBorder="1" applyAlignment="1">
      <alignment horizontal="left" vertical="center" wrapText="1"/>
    </xf>
    <xf numFmtId="38" fontId="62" fillId="3" borderId="0" xfId="1" applyFont="1" applyFill="1" applyAlignment="1">
      <alignment horizontal="left" vertical="center" wrapText="1"/>
    </xf>
    <xf numFmtId="38" fontId="50" fillId="3" borderId="9" xfId="1" applyFont="1" applyFill="1" applyBorder="1" applyAlignment="1">
      <alignment horizontal="center" vertical="center" wrapText="1"/>
    </xf>
    <xf numFmtId="38" fontId="62" fillId="3" borderId="23" xfId="1" applyFont="1" applyFill="1" applyBorder="1" applyAlignment="1">
      <alignment vertical="center" wrapText="1"/>
    </xf>
    <xf numFmtId="38" fontId="66" fillId="3" borderId="0" xfId="1" applyFont="1" applyFill="1" applyBorder="1" applyAlignment="1">
      <alignment vertical="center"/>
    </xf>
    <xf numFmtId="38" fontId="58" fillId="3" borderId="0" xfId="1" applyFont="1" applyFill="1" applyBorder="1" applyAlignment="1">
      <alignment vertical="center"/>
    </xf>
    <xf numFmtId="38" fontId="50" fillId="3" borderId="9" xfId="1" applyFont="1" applyFill="1" applyBorder="1" applyAlignment="1">
      <alignment horizontal="center"/>
    </xf>
    <xf numFmtId="0" fontId="55" fillId="3" borderId="24" xfId="0" applyFont="1" applyFill="1" applyBorder="1" applyAlignment="1">
      <alignment horizontal="left" vertical="center"/>
    </xf>
    <xf numFmtId="0" fontId="55" fillId="3" borderId="32" xfId="0" applyFont="1" applyFill="1" applyBorder="1" applyAlignment="1">
      <alignment horizontal="center" vertical="center"/>
    </xf>
    <xf numFmtId="0" fontId="73" fillId="3" borderId="0" xfId="0" applyFont="1" applyFill="1" applyBorder="1" applyAlignment="1">
      <alignment vertical="top" wrapText="1"/>
    </xf>
    <xf numFmtId="0" fontId="62" fillId="3" borderId="0" xfId="0" applyFont="1" applyFill="1" applyBorder="1" applyAlignment="1">
      <alignment vertical="top" wrapText="1"/>
    </xf>
    <xf numFmtId="0" fontId="62" fillId="3" borderId="0" xfId="0" applyFont="1" applyFill="1">
      <alignment vertical="center"/>
    </xf>
    <xf numFmtId="0" fontId="55" fillId="3" borderId="54" xfId="0" applyFont="1" applyFill="1" applyBorder="1" applyAlignment="1">
      <alignment horizontal="center" vertical="center" wrapText="1"/>
    </xf>
    <xf numFmtId="0" fontId="55" fillId="3" borderId="55" xfId="0" applyFont="1" applyFill="1" applyBorder="1" applyAlignment="1">
      <alignment horizontal="center" vertical="center" wrapText="1"/>
    </xf>
    <xf numFmtId="0" fontId="55" fillId="3" borderId="56" xfId="0" applyFont="1" applyFill="1" applyBorder="1" applyAlignment="1">
      <alignment horizontal="center" vertical="center" wrapText="1"/>
    </xf>
    <xf numFmtId="38" fontId="50" fillId="3" borderId="37" xfId="1" applyFont="1" applyFill="1" applyBorder="1" applyAlignment="1">
      <alignment horizontal="center" vertical="center"/>
    </xf>
    <xf numFmtId="0" fontId="62" fillId="3" borderId="17" xfId="0" applyFont="1" applyFill="1" applyBorder="1" applyAlignment="1">
      <alignment vertical="center" wrapText="1"/>
    </xf>
    <xf numFmtId="0" fontId="66" fillId="3" borderId="0" xfId="0" applyFont="1" applyFill="1" applyAlignment="1">
      <alignment horizontal="left" vertical="center"/>
    </xf>
    <xf numFmtId="0" fontId="37" fillId="3" borderId="9" xfId="0" applyFont="1" applyFill="1" applyBorder="1" applyAlignment="1">
      <alignment horizontal="center" vertical="center"/>
    </xf>
    <xf numFmtId="0" fontId="82" fillId="3" borderId="9" xfId="0" applyFont="1" applyFill="1" applyBorder="1" applyAlignment="1">
      <alignment horizontal="center" vertical="center"/>
    </xf>
    <xf numFmtId="0" fontId="37" fillId="3" borderId="9" xfId="0" applyFont="1" applyFill="1" applyBorder="1" applyAlignment="1">
      <alignment horizontal="center" vertical="center" wrapText="1"/>
    </xf>
    <xf numFmtId="0" fontId="82" fillId="3" borderId="9" xfId="0" applyFont="1" applyFill="1" applyBorder="1" applyAlignment="1">
      <alignment horizontal="center" vertical="center" wrapText="1"/>
    </xf>
    <xf numFmtId="0" fontId="55" fillId="3" borderId="12" xfId="0" applyFont="1" applyFill="1" applyBorder="1" applyAlignment="1">
      <alignment horizontal="center" vertical="center" wrapText="1"/>
    </xf>
    <xf numFmtId="0" fontId="55" fillId="3" borderId="6" xfId="0" applyFont="1" applyFill="1" applyBorder="1" applyAlignment="1">
      <alignment horizontal="center" vertical="center" wrapText="1"/>
    </xf>
    <xf numFmtId="0" fontId="55" fillId="3" borderId="12" xfId="0" applyFont="1" applyFill="1" applyBorder="1" applyAlignment="1">
      <alignment horizontal="center" vertical="center"/>
    </xf>
    <xf numFmtId="0" fontId="55" fillId="3" borderId="6"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32" xfId="0" applyFont="1" applyFill="1" applyBorder="1" applyAlignment="1">
      <alignment horizontal="center" vertical="center"/>
    </xf>
    <xf numFmtId="0" fontId="40" fillId="3" borderId="18" xfId="0" applyFont="1" applyFill="1" applyBorder="1" applyAlignment="1">
      <alignment horizontal="center" vertical="center"/>
    </xf>
    <xf numFmtId="38" fontId="63" fillId="3" borderId="0" xfId="1" applyFont="1" applyFill="1" applyBorder="1" applyAlignment="1">
      <alignment horizontal="left" vertical="center"/>
    </xf>
    <xf numFmtId="38" fontId="61" fillId="3" borderId="0" xfId="1" applyFont="1" applyFill="1" applyBorder="1" applyAlignment="1">
      <alignment horizontal="left" vertical="center"/>
    </xf>
    <xf numFmtId="38" fontId="55" fillId="3" borderId="55" xfId="1" applyFont="1" applyFill="1" applyBorder="1" applyAlignment="1">
      <alignment horizontal="center" vertical="center"/>
    </xf>
    <xf numFmtId="38" fontId="55" fillId="3" borderId="56" xfId="1" applyFont="1" applyFill="1" applyBorder="1" applyAlignment="1">
      <alignment horizontal="center" vertical="center"/>
    </xf>
    <xf numFmtId="38" fontId="55" fillId="3" borderId="54" xfId="1" applyFont="1" applyFill="1" applyBorder="1" applyAlignment="1">
      <alignment horizontal="center" vertical="center"/>
    </xf>
    <xf numFmtId="38" fontId="61" fillId="3" borderId="54" xfId="1" applyFont="1" applyFill="1" applyBorder="1" applyAlignment="1">
      <alignment horizontal="center" vertical="center"/>
    </xf>
    <xf numFmtId="38" fontId="61" fillId="3" borderId="56" xfId="1" applyFont="1" applyFill="1" applyBorder="1" applyAlignment="1">
      <alignment horizontal="center" vertical="center"/>
    </xf>
    <xf numFmtId="38" fontId="55" fillId="3" borderId="65" xfId="1" applyFont="1" applyFill="1" applyBorder="1" applyAlignment="1">
      <alignment horizontal="center" vertical="center" wrapText="1"/>
    </xf>
    <xf numFmtId="38" fontId="55" fillId="3" borderId="55" xfId="1" applyFont="1" applyFill="1" applyBorder="1" applyAlignment="1">
      <alignment horizontal="center" vertical="center" wrapText="1"/>
    </xf>
    <xf numFmtId="38" fontId="55" fillId="3" borderId="56" xfId="1" applyFont="1" applyFill="1" applyBorder="1" applyAlignment="1">
      <alignment horizontal="center" vertical="center" wrapText="1"/>
    </xf>
    <xf numFmtId="38" fontId="55" fillId="3" borderId="65" xfId="1" applyFont="1" applyFill="1" applyBorder="1" applyAlignment="1">
      <alignment horizontal="center" vertical="center"/>
    </xf>
    <xf numFmtId="38" fontId="40" fillId="3" borderId="65" xfId="1" applyFont="1" applyFill="1" applyBorder="1" applyAlignment="1">
      <alignment horizontal="center" vertical="center"/>
    </xf>
    <xf numFmtId="0" fontId="60" fillId="3" borderId="23" xfId="0" applyFont="1" applyFill="1" applyBorder="1" applyAlignment="1">
      <alignment horizontal="left" vertical="top" wrapText="1"/>
    </xf>
    <xf numFmtId="0" fontId="55" fillId="0" borderId="9" xfId="0" applyFont="1" applyBorder="1">
      <alignment vertical="center"/>
    </xf>
    <xf numFmtId="0" fontId="40" fillId="0" borderId="12" xfId="0" applyFont="1" applyBorder="1" applyAlignment="1">
      <alignment horizontal="left" vertical="center"/>
    </xf>
    <xf numFmtId="0" fontId="55" fillId="0" borderId="20" xfId="0" applyFont="1" applyBorder="1" applyAlignment="1">
      <alignment horizontal="left" vertical="center"/>
    </xf>
    <xf numFmtId="0" fontId="55" fillId="0" borderId="6" xfId="0" applyFont="1" applyBorder="1" applyAlignment="1">
      <alignment horizontal="left" vertical="center"/>
    </xf>
    <xf numFmtId="0" fontId="55" fillId="0" borderId="9" xfId="0" applyFont="1" applyBorder="1" applyAlignment="1">
      <alignment horizontal="center" vertical="center"/>
    </xf>
    <xf numFmtId="0" fontId="87" fillId="0" borderId="24" xfId="4" applyFont="1" applyBorder="1" applyAlignment="1">
      <alignment horizontal="left"/>
    </xf>
    <xf numFmtId="0" fontId="40" fillId="0" borderId="10" xfId="0" applyFont="1" applyBorder="1" applyAlignment="1">
      <alignment horizontal="left" vertical="center"/>
    </xf>
    <xf numFmtId="0" fontId="40" fillId="0" borderId="18" xfId="0" applyFont="1" applyBorder="1" applyAlignment="1">
      <alignment horizontal="left" vertical="center"/>
    </xf>
    <xf numFmtId="0" fontId="88" fillId="0" borderId="10" xfId="0" applyFont="1" applyBorder="1" applyAlignment="1">
      <alignment vertical="center"/>
    </xf>
    <xf numFmtId="0" fontId="55" fillId="0" borderId="18" xfId="0" applyFont="1" applyBorder="1" applyAlignment="1">
      <alignment vertical="center"/>
    </xf>
    <xf numFmtId="0" fontId="55" fillId="3" borderId="4" xfId="0" applyFont="1" applyFill="1" applyBorder="1" applyAlignment="1">
      <alignment horizontal="center" vertical="center" wrapText="1"/>
    </xf>
    <xf numFmtId="0" fontId="55" fillId="3" borderId="10" xfId="0" applyFont="1" applyFill="1" applyBorder="1" applyAlignment="1">
      <alignment horizontal="center" vertical="center" wrapText="1"/>
    </xf>
    <xf numFmtId="0" fontId="61" fillId="3" borderId="31" xfId="0" applyFont="1" applyFill="1" applyBorder="1" applyAlignment="1">
      <alignment horizontal="center" vertical="center"/>
    </xf>
    <xf numFmtId="0" fontId="61" fillId="3" borderId="33" xfId="0" applyFont="1" applyFill="1" applyBorder="1" applyAlignment="1">
      <alignment horizontal="center" vertical="center"/>
    </xf>
    <xf numFmtId="0" fontId="66" fillId="3" borderId="0" xfId="0" applyFont="1" applyFill="1" applyBorder="1" applyAlignment="1">
      <alignment horizontal="left" vertical="center"/>
    </xf>
    <xf numFmtId="0" fontId="62" fillId="3" borderId="0" xfId="0" applyFont="1" applyFill="1" applyAlignment="1">
      <alignment horizontal="left" vertical="top" wrapText="1"/>
    </xf>
    <xf numFmtId="0" fontId="58" fillId="3" borderId="0" xfId="0" applyFont="1" applyFill="1" applyBorder="1" applyAlignment="1">
      <alignment horizontal="left" vertical="center"/>
    </xf>
    <xf numFmtId="0" fontId="92" fillId="3" borderId="23" xfId="0" applyFont="1" applyFill="1" applyBorder="1" applyAlignment="1">
      <alignment horizontal="left" vertical="center" wrapText="1"/>
    </xf>
    <xf numFmtId="0" fontId="62" fillId="3" borderId="0" xfId="0" applyFont="1" applyFill="1" applyAlignment="1">
      <alignment vertical="center" wrapText="1"/>
    </xf>
    <xf numFmtId="0" fontId="62" fillId="3" borderId="23" xfId="0" applyFont="1" applyFill="1" applyBorder="1" applyAlignment="1">
      <alignment horizontal="left" vertical="center" wrapText="1"/>
    </xf>
    <xf numFmtId="0" fontId="40" fillId="3" borderId="9" xfId="0" applyFont="1" applyFill="1" applyBorder="1" applyAlignment="1">
      <alignment horizontal="center" vertical="center"/>
    </xf>
    <xf numFmtId="0" fontId="37" fillId="3" borderId="9" xfId="0" applyFont="1" applyFill="1" applyBorder="1" applyAlignment="1">
      <alignment horizontal="left" vertical="center"/>
    </xf>
    <xf numFmtId="0" fontId="82" fillId="3" borderId="9" xfId="0" applyFont="1" applyFill="1" applyBorder="1" applyAlignment="1">
      <alignment horizontal="left" vertical="center"/>
    </xf>
    <xf numFmtId="0" fontId="61" fillId="3" borderId="9" xfId="0" applyFont="1" applyFill="1" applyBorder="1" applyAlignment="1">
      <alignment horizontal="center" vertical="center"/>
    </xf>
    <xf numFmtId="0" fontId="122" fillId="3" borderId="0" xfId="0" applyFont="1" applyFill="1" applyBorder="1" applyAlignment="1">
      <alignment horizontal="left" vertical="center"/>
    </xf>
    <xf numFmtId="0" fontId="117" fillId="3" borderId="0" xfId="0" applyFont="1" applyFill="1" applyBorder="1" applyAlignment="1">
      <alignment horizontal="left" vertical="center"/>
    </xf>
    <xf numFmtId="0" fontId="62" fillId="3" borderId="0" xfId="0" applyFont="1" applyFill="1" applyAlignment="1">
      <alignment horizontal="left" vertical="center"/>
    </xf>
    <xf numFmtId="0" fontId="55" fillId="3" borderId="0" xfId="0" applyFont="1" applyFill="1" applyBorder="1" applyAlignment="1">
      <alignment horizontal="center" vertical="center"/>
    </xf>
    <xf numFmtId="0" fontId="122" fillId="3" borderId="0" xfId="10" applyFont="1" applyFill="1" applyBorder="1" applyAlignment="1">
      <alignment horizontal="left" vertical="top" wrapText="1"/>
    </xf>
    <xf numFmtId="0" fontId="117" fillId="3" borderId="0" xfId="10" applyFont="1" applyFill="1" applyBorder="1" applyAlignment="1">
      <alignment horizontal="left" vertical="top" wrapText="1"/>
    </xf>
    <xf numFmtId="0" fontId="78" fillId="3" borderId="0" xfId="0" applyFont="1" applyFill="1" applyAlignment="1">
      <alignment horizontal="left" vertical="center"/>
    </xf>
    <xf numFmtId="0" fontId="55" fillId="3" borderId="0" xfId="0" applyFont="1" applyFill="1" applyAlignment="1">
      <alignment horizontal="left" vertical="center"/>
    </xf>
    <xf numFmtId="0" fontId="48" fillId="0" borderId="0" xfId="0" applyFont="1" applyBorder="1" applyAlignment="1">
      <alignment horizontal="left" vertical="top" wrapText="1"/>
    </xf>
    <xf numFmtId="0" fontId="55" fillId="3" borderId="0" xfId="0" applyFont="1" applyFill="1" applyBorder="1" applyAlignment="1">
      <alignment horizontal="center" vertical="center" wrapText="1"/>
    </xf>
    <xf numFmtId="0" fontId="62" fillId="3" borderId="23" xfId="0" applyFont="1" applyFill="1" applyBorder="1" applyAlignment="1">
      <alignment vertical="center" wrapText="1"/>
    </xf>
    <xf numFmtId="0" fontId="62" fillId="3" borderId="17" xfId="0" applyFont="1" applyFill="1" applyBorder="1" applyAlignment="1">
      <alignment horizontal="left" vertical="top" wrapText="1"/>
    </xf>
    <xf numFmtId="0" fontId="78" fillId="3" borderId="0" xfId="0" applyFont="1" applyFill="1" applyBorder="1" applyAlignment="1">
      <alignment horizontal="center" vertical="center"/>
    </xf>
    <xf numFmtId="0" fontId="62" fillId="3" borderId="9" xfId="0" applyFont="1" applyFill="1" applyBorder="1" applyAlignment="1">
      <alignment horizontal="center" vertical="center"/>
    </xf>
    <xf numFmtId="0" fontId="88" fillId="3" borderId="9" xfId="0" applyFont="1" applyFill="1" applyBorder="1" applyAlignment="1">
      <alignment horizontal="center" vertical="center"/>
    </xf>
    <xf numFmtId="0" fontId="73" fillId="3" borderId="23" xfId="0" applyFont="1" applyFill="1" applyBorder="1" applyAlignment="1">
      <alignment horizontal="left" vertical="top" wrapText="1"/>
    </xf>
    <xf numFmtId="0" fontId="66" fillId="3" borderId="0" xfId="0" applyFont="1" applyFill="1" applyBorder="1" applyAlignment="1">
      <alignment horizontal="left" vertical="center" wrapText="1"/>
    </xf>
    <xf numFmtId="0" fontId="49" fillId="0" borderId="0" xfId="0" applyFont="1" applyBorder="1" applyAlignment="1">
      <alignment horizontal="left" vertical="center" wrapText="1"/>
    </xf>
    <xf numFmtId="0" fontId="78" fillId="3" borderId="0" xfId="0" applyFont="1" applyFill="1" applyAlignment="1">
      <alignment horizontal="left" vertical="center" wrapText="1"/>
    </xf>
    <xf numFmtId="0" fontId="60" fillId="3" borderId="23" xfId="5" applyFont="1" applyFill="1" applyBorder="1" applyAlignment="1">
      <alignment horizontal="left" vertical="top" wrapText="1"/>
    </xf>
    <xf numFmtId="0" fontId="110" fillId="3" borderId="0" xfId="5" applyFont="1" applyFill="1" applyBorder="1" applyAlignment="1">
      <alignment horizontal="left" vertical="center"/>
    </xf>
    <xf numFmtId="0" fontId="97" fillId="3" borderId="0" xfId="5" applyFont="1" applyFill="1" applyBorder="1" applyAlignment="1">
      <alignment horizontal="left" vertical="center"/>
    </xf>
    <xf numFmtId="0" fontId="55" fillId="3" borderId="9" xfId="0" applyFont="1" applyFill="1" applyBorder="1" applyAlignment="1">
      <alignment horizontal="right" vertical="center"/>
    </xf>
    <xf numFmtId="0" fontId="98" fillId="0" borderId="0" xfId="0" applyFont="1" applyBorder="1" applyAlignment="1">
      <alignment horizontal="left" vertical="top" wrapText="1"/>
    </xf>
    <xf numFmtId="0" fontId="99" fillId="0" borderId="0" xfId="0" applyFont="1" applyBorder="1" applyAlignment="1">
      <alignment horizontal="left" vertical="top" wrapText="1"/>
    </xf>
    <xf numFmtId="0" fontId="100" fillId="0" borderId="0" xfId="4" applyFont="1" applyBorder="1" applyAlignment="1">
      <alignment horizontal="left"/>
    </xf>
    <xf numFmtId="0" fontId="50" fillId="0" borderId="0" xfId="4" applyFont="1" applyBorder="1" applyAlignment="1">
      <alignment horizontal="left"/>
    </xf>
    <xf numFmtId="0" fontId="40" fillId="0" borderId="9" xfId="0" applyFont="1" applyBorder="1" applyAlignment="1">
      <alignment horizontal="center" vertical="center"/>
    </xf>
    <xf numFmtId="0" fontId="82" fillId="0" borderId="9" xfId="0" applyFont="1" applyBorder="1" applyAlignment="1">
      <alignment horizontal="center" vertical="center"/>
    </xf>
    <xf numFmtId="0" fontId="78" fillId="3" borderId="24" xfId="0" applyFont="1" applyFill="1" applyBorder="1" applyAlignment="1">
      <alignment vertical="center"/>
    </xf>
    <xf numFmtId="0" fontId="55" fillId="3" borderId="24" xfId="0" applyFont="1" applyFill="1" applyBorder="1" applyAlignment="1">
      <alignment vertical="center"/>
    </xf>
    <xf numFmtId="0" fontId="55" fillId="3" borderId="52" xfId="0" applyFont="1" applyFill="1" applyBorder="1" applyAlignment="1">
      <alignment horizontal="center" vertical="center"/>
    </xf>
    <xf numFmtId="0" fontId="55" fillId="3" borderId="44" xfId="0" applyFont="1" applyFill="1" applyBorder="1" applyAlignment="1">
      <alignment horizontal="center" vertical="center"/>
    </xf>
    <xf numFmtId="0" fontId="55" fillId="3" borderId="50" xfId="0" applyFont="1" applyFill="1" applyBorder="1" applyAlignment="1">
      <alignment horizontal="center" vertical="center"/>
    </xf>
    <xf numFmtId="0" fontId="55" fillId="3" borderId="8" xfId="0" applyFont="1" applyFill="1" applyBorder="1" applyAlignment="1">
      <alignment horizontal="center" vertical="center"/>
    </xf>
    <xf numFmtId="0" fontId="55" fillId="3" borderId="45" xfId="0" applyFont="1" applyFill="1" applyBorder="1" applyAlignment="1">
      <alignment horizontal="center" vertical="center"/>
    </xf>
    <xf numFmtId="0" fontId="55" fillId="3" borderId="1" xfId="0" applyFont="1" applyFill="1" applyBorder="1" applyAlignment="1">
      <alignment horizontal="center" vertical="center"/>
    </xf>
    <xf numFmtId="0" fontId="55" fillId="3" borderId="3" xfId="0" applyFont="1" applyFill="1" applyBorder="1" applyAlignment="1">
      <alignment horizontal="center" vertical="center"/>
    </xf>
    <xf numFmtId="0" fontId="88" fillId="3" borderId="0" xfId="0" applyFont="1" applyFill="1" applyBorder="1" applyAlignment="1">
      <alignment horizontal="left" vertical="center"/>
    </xf>
    <xf numFmtId="0" fontId="62" fillId="3" borderId="0" xfId="0" applyFont="1" applyFill="1" applyBorder="1" applyAlignment="1">
      <alignment horizontal="left" vertical="center"/>
    </xf>
    <xf numFmtId="0" fontId="102" fillId="3" borderId="0" xfId="0" applyFont="1" applyFill="1" applyBorder="1" applyAlignment="1">
      <alignment horizontal="left" vertical="center"/>
    </xf>
    <xf numFmtId="0" fontId="79" fillId="3" borderId="0" xfId="0" applyFont="1" applyFill="1" applyBorder="1" applyAlignment="1">
      <alignment horizontal="left" vertical="center"/>
    </xf>
    <xf numFmtId="0" fontId="40" fillId="3" borderId="0" xfId="0" applyFont="1" applyFill="1" applyBorder="1" applyAlignment="1">
      <alignment horizontal="left" vertical="center"/>
    </xf>
    <xf numFmtId="0" fontId="66" fillId="0" borderId="24" xfId="0" applyFont="1" applyBorder="1" applyAlignment="1">
      <alignment vertical="center"/>
    </xf>
    <xf numFmtId="0" fontId="58" fillId="0" borderId="24" xfId="0" applyFont="1" applyBorder="1" applyAlignment="1">
      <alignment vertical="center"/>
    </xf>
    <xf numFmtId="0" fontId="55" fillId="3" borderId="20" xfId="0" applyFont="1" applyFill="1" applyBorder="1" applyAlignment="1">
      <alignment horizontal="center" vertical="center"/>
    </xf>
    <xf numFmtId="0" fontId="62" fillId="0" borderId="0" xfId="0" applyFont="1" applyAlignment="1">
      <alignment horizontal="left" vertical="center" wrapText="1"/>
    </xf>
    <xf numFmtId="0" fontId="55" fillId="3" borderId="9" xfId="0" applyFont="1" applyFill="1" applyBorder="1" applyAlignment="1">
      <alignment horizontal="left" vertical="center" wrapText="1"/>
    </xf>
    <xf numFmtId="0" fontId="55" fillId="3" borderId="9" xfId="0" applyFont="1" applyFill="1" applyBorder="1" applyAlignment="1">
      <alignment horizontal="left" vertical="center"/>
    </xf>
    <xf numFmtId="0" fontId="55" fillId="3" borderId="10" xfId="0" applyFont="1" applyFill="1" applyBorder="1" applyAlignment="1">
      <alignment horizontal="left" vertical="center" wrapText="1"/>
    </xf>
    <xf numFmtId="0" fontId="55" fillId="3" borderId="32" xfId="0" applyFont="1" applyFill="1" applyBorder="1" applyAlignment="1">
      <alignment horizontal="left" vertical="center" wrapText="1"/>
    </xf>
    <xf numFmtId="0" fontId="55" fillId="3" borderId="18" xfId="0" applyFont="1" applyFill="1" applyBorder="1" applyAlignment="1">
      <alignment horizontal="left" vertical="center" wrapText="1"/>
    </xf>
    <xf numFmtId="0" fontId="62" fillId="0" borderId="0" xfId="0" applyFont="1" applyAlignment="1">
      <alignment horizontal="left" vertical="top" wrapText="1"/>
    </xf>
    <xf numFmtId="0" fontId="8" fillId="3" borderId="9" xfId="0" applyFont="1" applyFill="1" applyBorder="1" applyAlignment="1">
      <alignment horizontal="center" vertical="center"/>
    </xf>
    <xf numFmtId="0" fontId="62" fillId="0" borderId="0" xfId="0" applyFont="1" applyBorder="1" applyAlignment="1">
      <alignment horizontal="left" vertical="top" wrapText="1"/>
    </xf>
    <xf numFmtId="0" fontId="111" fillId="3" borderId="0" xfId="0" applyFont="1" applyFill="1" applyBorder="1" applyAlignment="1">
      <alignment horizontal="left" vertical="center" wrapText="1"/>
    </xf>
    <xf numFmtId="0" fontId="55" fillId="3" borderId="0" xfId="0" applyFont="1" applyFill="1" applyBorder="1" applyAlignment="1">
      <alignment horizontal="left" vertical="center" wrapText="1"/>
    </xf>
    <xf numFmtId="0" fontId="55" fillId="3" borderId="55" xfId="0" applyFont="1" applyFill="1" applyBorder="1" applyAlignment="1">
      <alignment horizontal="center" vertical="center"/>
    </xf>
    <xf numFmtId="0" fontId="55" fillId="3" borderId="56" xfId="0" applyFont="1" applyFill="1" applyBorder="1" applyAlignment="1">
      <alignment horizontal="center" vertical="center"/>
    </xf>
    <xf numFmtId="0" fontId="55" fillId="3" borderId="65" xfId="0" applyFont="1" applyFill="1" applyBorder="1" applyAlignment="1">
      <alignment horizontal="center" vertical="center"/>
    </xf>
    <xf numFmtId="0" fontId="66" fillId="3" borderId="13" xfId="0" applyFont="1" applyFill="1" applyBorder="1" applyAlignment="1">
      <alignment horizontal="left" vertical="center"/>
    </xf>
    <xf numFmtId="0" fontId="55" fillId="3" borderId="13" xfId="0" applyFont="1" applyFill="1" applyBorder="1" applyAlignment="1">
      <alignment horizontal="left" vertical="center"/>
    </xf>
    <xf numFmtId="0" fontId="55" fillId="3" borderId="15" xfId="0" applyFont="1" applyFill="1" applyBorder="1" applyAlignment="1">
      <alignment horizontal="center" vertical="center"/>
    </xf>
    <xf numFmtId="0" fontId="55" fillId="3" borderId="14" xfId="0" applyFont="1" applyFill="1" applyBorder="1" applyAlignment="1">
      <alignment horizontal="center" vertical="center"/>
    </xf>
    <xf numFmtId="0" fontId="55" fillId="3" borderId="16" xfId="0" applyFont="1" applyFill="1" applyBorder="1" applyAlignment="1">
      <alignment horizontal="center" vertical="center"/>
    </xf>
    <xf numFmtId="0" fontId="43" fillId="3" borderId="9"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106" fillId="3" borderId="9" xfId="0" applyFont="1" applyFill="1" applyBorder="1" applyAlignment="1">
      <alignment horizontal="center" vertical="center" wrapText="1"/>
    </xf>
    <xf numFmtId="0" fontId="76" fillId="3" borderId="9" xfId="0" applyFont="1" applyFill="1" applyBorder="1" applyAlignment="1">
      <alignment horizontal="center" vertical="center"/>
    </xf>
    <xf numFmtId="0" fontId="64" fillId="3" borderId="23" xfId="0" applyFont="1" applyFill="1" applyBorder="1" applyAlignment="1">
      <alignment vertical="center" wrapText="1"/>
    </xf>
    <xf numFmtId="0" fontId="0" fillId="0" borderId="0" xfId="0">
      <alignment vertical="center"/>
    </xf>
    <xf numFmtId="0" fontId="55" fillId="3" borderId="18" xfId="0" applyFont="1" applyFill="1" applyBorder="1" applyAlignment="1">
      <alignment horizontal="center" vertical="center" wrapText="1"/>
    </xf>
    <xf numFmtId="0" fontId="109" fillId="3" borderId="24" xfId="0" applyFont="1" applyFill="1" applyBorder="1" applyAlignment="1">
      <alignment horizontal="left" vertical="center"/>
    </xf>
    <xf numFmtId="0" fontId="61" fillId="3" borderId="24" xfId="0" applyFont="1" applyFill="1" applyBorder="1" applyAlignment="1">
      <alignment horizontal="left" vertical="center"/>
    </xf>
    <xf numFmtId="0" fontId="61" fillId="3" borderId="0" xfId="0" applyFont="1" applyFill="1" applyBorder="1" applyAlignment="1">
      <alignment horizontal="center" vertical="center" wrapText="1"/>
    </xf>
    <xf numFmtId="0" fontId="61" fillId="0" borderId="0" xfId="0" applyFont="1" applyBorder="1" applyAlignment="1">
      <alignment horizontal="center" vertical="center" wrapText="1"/>
    </xf>
    <xf numFmtId="10" fontId="55" fillId="3" borderId="9" xfId="0" applyNumberFormat="1" applyFont="1" applyFill="1" applyBorder="1" applyAlignment="1">
      <alignment horizontal="center" vertical="center"/>
    </xf>
    <xf numFmtId="178" fontId="55" fillId="3" borderId="9" xfId="0" applyNumberFormat="1" applyFont="1" applyFill="1" applyBorder="1" applyAlignment="1">
      <alignment horizontal="center" vertical="center"/>
    </xf>
    <xf numFmtId="185" fontId="55" fillId="3" borderId="9" xfId="0" applyNumberFormat="1" applyFont="1" applyFill="1" applyBorder="1" applyAlignment="1">
      <alignment horizontal="center" vertical="center"/>
    </xf>
  </cellXfs>
  <cellStyles count="13">
    <cellStyle name="Normal_TURIS-1012" xfId="11"/>
    <cellStyle name="パーセント" xfId="2" builtinId="5"/>
    <cellStyle name="ハイパーリンク" xfId="7" builtinId="8"/>
    <cellStyle name="桁区切り" xfId="1" builtinId="6"/>
    <cellStyle name="桁区切り 2" xfId="6"/>
    <cellStyle name="標準" xfId="0" builtinId="0"/>
    <cellStyle name="標準 2" xfId="4"/>
    <cellStyle name="標準 2 2 2 2" xfId="8"/>
    <cellStyle name="標準 3" xfId="5"/>
    <cellStyle name="標準 3 2 2" xfId="10"/>
    <cellStyle name="標準 4" xfId="9"/>
    <cellStyle name="標準 6" xfId="12"/>
    <cellStyle name="標準 7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3.xml"/><Relationship Id="rId76" Type="http://schemas.openxmlformats.org/officeDocument/2006/relationships/externalLink" Target="externalLinks/externalLink11.xml"/><Relationship Id="rId8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74" Type="http://schemas.openxmlformats.org/officeDocument/2006/relationships/externalLink" Target="externalLinks/externalLink9.xml"/><Relationship Id="rId79" Type="http://schemas.openxmlformats.org/officeDocument/2006/relationships/externalLink" Target="externalLinks/externalLink14.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8.xml"/><Relationship Id="rId78" Type="http://schemas.openxmlformats.org/officeDocument/2006/relationships/externalLink" Target="externalLinks/externalLink13.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4.xml"/><Relationship Id="rId77" Type="http://schemas.openxmlformats.org/officeDocument/2006/relationships/externalLink" Target="externalLinks/externalLink1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7.xml"/><Relationship Id="rId80" Type="http://schemas.openxmlformats.org/officeDocument/2006/relationships/externalLink" Target="externalLinks/externalLink1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5.xml"/><Relationship Id="rId75" Type="http://schemas.openxmlformats.org/officeDocument/2006/relationships/externalLink" Target="externalLinks/externalLink10.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9525</xdr:rowOff>
    </xdr:from>
    <xdr:to>
      <xdr:col>4</xdr:col>
      <xdr:colOff>9525</xdr:colOff>
      <xdr:row>5</xdr:row>
      <xdr:rowOff>0</xdr:rowOff>
    </xdr:to>
    <xdr:cxnSp macro="">
      <xdr:nvCxnSpPr>
        <xdr:cNvPr id="3" name="直線コネクタ 2">
          <a:extLst>
            <a:ext uri="{FF2B5EF4-FFF2-40B4-BE49-F238E27FC236}">
              <a16:creationId xmlns="" xmlns:a16="http://schemas.microsoft.com/office/drawing/2014/main" id="{00000000-0008-0000-0A00-000003000000}"/>
            </a:ext>
          </a:extLst>
        </xdr:cNvPr>
        <xdr:cNvCxnSpPr/>
      </xdr:nvCxnSpPr>
      <xdr:spPr>
        <a:xfrm>
          <a:off x="1943100" y="723900"/>
          <a:ext cx="241935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28575</xdr:colOff>
      <xdr:row>3</xdr:row>
      <xdr:rowOff>200025</xdr:rowOff>
    </xdr:to>
    <xdr:cxnSp macro="">
      <xdr:nvCxnSpPr>
        <xdr:cNvPr id="3" name="直線コネクタ 2">
          <a:extLst>
            <a:ext uri="{FF2B5EF4-FFF2-40B4-BE49-F238E27FC236}">
              <a16:creationId xmlns="" xmlns:a16="http://schemas.microsoft.com/office/drawing/2014/main" id="{00000000-0008-0000-0B00-000003000000}"/>
            </a:ext>
          </a:extLst>
        </xdr:cNvPr>
        <xdr:cNvCxnSpPr/>
      </xdr:nvCxnSpPr>
      <xdr:spPr>
        <a:xfrm>
          <a:off x="676275" y="533400"/>
          <a:ext cx="2209800"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324365</xdr:colOff>
      <xdr:row>1</xdr:row>
      <xdr:rowOff>0</xdr:rowOff>
    </xdr:from>
    <xdr:ext cx="5665877" cy="5372843"/>
    <xdr:pic>
      <xdr:nvPicPr>
        <xdr:cNvPr id="2" name="図 1">
          <a:extLst>
            <a:ext uri="{FF2B5EF4-FFF2-40B4-BE49-F238E27FC236}">
              <a16:creationId xmlns="" xmlns:a16="http://schemas.microsoft.com/office/drawing/2014/main" id="{00000000-0008-0000-1500-000002000000}"/>
            </a:ext>
          </a:extLst>
        </xdr:cNvPr>
        <xdr:cNvPicPr>
          <a:picLocks noChangeAspect="1"/>
        </xdr:cNvPicPr>
      </xdr:nvPicPr>
      <xdr:blipFill rotWithShape="1">
        <a:blip xmlns:r="http://schemas.openxmlformats.org/officeDocument/2006/relationships" r:embed="rId1"/>
        <a:srcRect l="29480" t="14757" r="31527" b="21137"/>
        <a:stretch/>
      </xdr:blipFill>
      <xdr:spPr>
        <a:xfrm>
          <a:off x="19397225" y="921029"/>
          <a:ext cx="5665877" cy="537284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17" name="Control 1" hidden="1">
              <a:extLst>
                <a:ext uri="{63B3BB69-23CF-44E3-9099-C40C66FF867C}">
                  <a14:compatExt spid="_x0000_s34817"/>
                </a:ext>
                <a:ext uri="{FF2B5EF4-FFF2-40B4-BE49-F238E27FC236}">
                  <a16:creationId xmlns="" xmlns:a16="http://schemas.microsoft.com/office/drawing/2014/main" id="{00000000-0008-0000-3A00-000001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18" name="Control 2" hidden="1">
              <a:extLst>
                <a:ext uri="{63B3BB69-23CF-44E3-9099-C40C66FF867C}">
                  <a14:compatExt spid="_x0000_s34818"/>
                </a:ext>
                <a:ext uri="{FF2B5EF4-FFF2-40B4-BE49-F238E27FC236}">
                  <a16:creationId xmlns="" xmlns:a16="http://schemas.microsoft.com/office/drawing/2014/main" id="{00000000-0008-0000-3A00-000002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19" name="Control 3" hidden="1">
              <a:extLst>
                <a:ext uri="{63B3BB69-23CF-44E3-9099-C40C66FF867C}">
                  <a14:compatExt spid="_x0000_s34819"/>
                </a:ext>
                <a:ext uri="{FF2B5EF4-FFF2-40B4-BE49-F238E27FC236}">
                  <a16:creationId xmlns="" xmlns:a16="http://schemas.microsoft.com/office/drawing/2014/main" id="{00000000-0008-0000-3A00-000003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20" name="Control 4" hidden="1">
              <a:extLst>
                <a:ext uri="{63B3BB69-23CF-44E3-9099-C40C66FF867C}">
                  <a14:compatExt spid="_x0000_s34820"/>
                </a:ext>
                <a:ext uri="{FF2B5EF4-FFF2-40B4-BE49-F238E27FC236}">
                  <a16:creationId xmlns="" xmlns:a16="http://schemas.microsoft.com/office/drawing/2014/main" id="{00000000-0008-0000-3A00-000004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21" name="Control 5" hidden="1">
              <a:extLst>
                <a:ext uri="{63B3BB69-23CF-44E3-9099-C40C66FF867C}">
                  <a14:compatExt spid="_x0000_s34821"/>
                </a:ext>
                <a:ext uri="{FF2B5EF4-FFF2-40B4-BE49-F238E27FC236}">
                  <a16:creationId xmlns="" xmlns:a16="http://schemas.microsoft.com/office/drawing/2014/main" id="{00000000-0008-0000-3A00-000005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22" name="Control 6" hidden="1">
              <a:extLst>
                <a:ext uri="{63B3BB69-23CF-44E3-9099-C40C66FF867C}">
                  <a14:compatExt spid="_x0000_s34822"/>
                </a:ext>
                <a:ext uri="{FF2B5EF4-FFF2-40B4-BE49-F238E27FC236}">
                  <a16:creationId xmlns="" xmlns:a16="http://schemas.microsoft.com/office/drawing/2014/main" id="{00000000-0008-0000-3A00-000006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23" name="Control 7" hidden="1">
              <a:extLst>
                <a:ext uri="{63B3BB69-23CF-44E3-9099-C40C66FF867C}">
                  <a14:compatExt spid="_x0000_s34823"/>
                </a:ext>
                <a:ext uri="{FF2B5EF4-FFF2-40B4-BE49-F238E27FC236}">
                  <a16:creationId xmlns="" xmlns:a16="http://schemas.microsoft.com/office/drawing/2014/main" id="{00000000-0008-0000-3A00-000007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24" name="Control 8" hidden="1">
              <a:extLst>
                <a:ext uri="{63B3BB69-23CF-44E3-9099-C40C66FF867C}">
                  <a14:compatExt spid="_x0000_s34824"/>
                </a:ext>
                <a:ext uri="{FF2B5EF4-FFF2-40B4-BE49-F238E27FC236}">
                  <a16:creationId xmlns="" xmlns:a16="http://schemas.microsoft.com/office/drawing/2014/main" id="{00000000-0008-0000-3A00-000008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12</xdr:col>
          <xdr:colOff>228600</xdr:colOff>
          <xdr:row>11</xdr:row>
          <xdr:rowOff>45720</xdr:rowOff>
        </xdr:to>
        <xdr:sp macro="" textlink="">
          <xdr:nvSpPr>
            <xdr:cNvPr id="34825" name="Control 9" hidden="1">
              <a:extLst>
                <a:ext uri="{63B3BB69-23CF-44E3-9099-C40C66FF867C}">
                  <a14:compatExt spid="_x0000_s34825"/>
                </a:ext>
                <a:ext uri="{FF2B5EF4-FFF2-40B4-BE49-F238E27FC236}">
                  <a16:creationId xmlns="" xmlns:a16="http://schemas.microsoft.com/office/drawing/2014/main" id="{00000000-0008-0000-3A00-0000098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DOWS\TEMP\USFreight97-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J3" t="str">
            <v>民宿</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I4" t="str">
            <v>収容人員</v>
          </cell>
          <cell r="J4" t="str">
            <v>軒数</v>
          </cell>
          <cell r="K4" t="str">
            <v>客  室  数</v>
          </cell>
          <cell r="N4" t="str">
            <v>収容人員</v>
          </cell>
          <cell r="O4" t="str">
            <v>軒数</v>
          </cell>
          <cell r="P4" t="str">
            <v>客  室  数</v>
          </cell>
          <cell r="S4" t="str">
            <v>収容人員</v>
          </cell>
          <cell r="T4" t="str">
            <v>軒数</v>
          </cell>
          <cell r="U4" t="str">
            <v>客  室  数</v>
          </cell>
          <cell r="X4" t="str">
            <v>収容人員</v>
          </cell>
          <cell r="Y4" t="str">
            <v>軒数</v>
          </cell>
          <cell r="Z4" t="str">
            <v>客  室  数</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K5" t="str">
            <v>和</v>
          </cell>
          <cell r="L5" t="str">
            <v>洋</v>
          </cell>
          <cell r="M5" t="str">
            <v>計</v>
          </cell>
          <cell r="P5" t="str">
            <v>和</v>
          </cell>
          <cell r="Q5" t="str">
            <v>洋</v>
          </cell>
          <cell r="R5" t="str">
            <v>計</v>
          </cell>
          <cell r="U5" t="str">
            <v>和</v>
          </cell>
          <cell r="V5" t="str">
            <v>洋</v>
          </cell>
          <cell r="W5" t="str">
            <v>計</v>
          </cell>
          <cell r="Z5" t="str">
            <v>和</v>
          </cell>
          <cell r="AA5" t="str">
            <v>洋</v>
          </cell>
          <cell r="AB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G3" t="str">
            <v>県内客</v>
          </cell>
          <cell r="H3" t="str">
            <v>合　計</v>
          </cell>
          <cell r="I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L4" t="str">
            <v>対 前 年 比 (%)</v>
          </cell>
        </row>
        <row r="5">
          <cell r="D5" t="str">
            <v>観 光 客 一 人 当 た り 県 内 消 費 額 （円）</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G4" t="str">
            <v>観光客一人当たり県内消費額（円）</v>
          </cell>
          <cell r="M4" t="str">
            <v>対前年比（％）</v>
          </cell>
        </row>
        <row r="5">
          <cell r="C5" t="str">
            <v>観光客数</v>
          </cell>
          <cell r="D5" t="str">
            <v xml:space="preserve"> 総消費単価</v>
          </cell>
          <cell r="K5" t="str">
            <v>観光収入</v>
          </cell>
          <cell r="L5" t="str">
            <v>観光</v>
          </cell>
          <cell r="M5" t="str">
            <v>観光消</v>
          </cell>
          <cell r="N5" t="str">
            <v>観光</v>
          </cell>
        </row>
        <row r="6">
          <cell r="B6" t="str">
            <v>年次</v>
          </cell>
          <cell r="C6" t="str">
            <v>（人）</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F94" t="str">
            <v>宿泊費</v>
          </cell>
          <cell r="H94" t="str">
            <v>交通費</v>
          </cell>
          <cell r="J94" t="str">
            <v>土産費</v>
          </cell>
          <cell r="L94" t="str">
            <v>飲食費</v>
          </cell>
          <cell r="N94" t="str">
            <v>娯楽費</v>
          </cell>
          <cell r="P94" t="str">
            <v>その他</v>
          </cell>
        </row>
        <row r="95">
          <cell r="C95" t="str">
            <v>年</v>
          </cell>
          <cell r="E95" t="str">
            <v>構成比</v>
          </cell>
          <cell r="G95" t="str">
            <v>構成比</v>
          </cell>
          <cell r="I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F74" t="str">
            <v xml:space="preserve">7_9月 観光客数
</v>
          </cell>
          <cell r="H74" t="str">
            <v xml:space="preserve">10_12月 観光客数
</v>
          </cell>
          <cell r="J74" t="str">
            <v xml:space="preserve">1_3月 観光客数
</v>
          </cell>
          <cell r="L74" t="str">
            <v xml:space="preserve">2002年度観光客数
</v>
          </cell>
        </row>
        <row r="75">
          <cell r="D75" t="str">
            <v>(回収標本数　1,369）</v>
          </cell>
          <cell r="F75" t="str">
            <v>(回収標本数　964）</v>
          </cell>
          <cell r="H75" t="str">
            <v>(回収標本数　1,022）</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F74" t="str">
            <v>4-6月 宿泊数</v>
          </cell>
          <cell r="I74" t="str">
            <v xml:space="preserve">7-9月 観光客数
</v>
          </cell>
          <cell r="K74" t="str">
            <v>7-9月 宿泊数</v>
          </cell>
          <cell r="N74" t="str">
            <v xml:space="preserve">10-12月 観光客数
</v>
          </cell>
          <cell r="P74" t="str">
            <v>10-12月 宿泊数</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3" Type="http://schemas.openxmlformats.org/officeDocument/2006/relationships/drawing" Target="../drawings/drawing4.xml"/><Relationship Id="rId7" Type="http://schemas.openxmlformats.org/officeDocument/2006/relationships/control" Target="../activeX/activeX2.xml"/><Relationship Id="rId12" Type="http://schemas.openxmlformats.org/officeDocument/2006/relationships/control" Target="../activeX/activeX7.xml"/><Relationship Id="rId2" Type="http://schemas.openxmlformats.org/officeDocument/2006/relationships/printerSettings" Target="../printerSettings/printerSettings58.bin"/><Relationship Id="rId1" Type="http://schemas.openxmlformats.org/officeDocument/2006/relationships/hyperlink" Target="http://www.globalnote.jp/p-cotime/?dno=8870&amp;c_code=764&amp;post_no=1339" TargetMode="External"/><Relationship Id="rId6" Type="http://schemas.openxmlformats.org/officeDocument/2006/relationships/image" Target="../media/image2.emf"/><Relationship Id="rId11" Type="http://schemas.openxmlformats.org/officeDocument/2006/relationships/control" Target="../activeX/activeX6.xml"/><Relationship Id="rId5" Type="http://schemas.openxmlformats.org/officeDocument/2006/relationships/control" Target="../activeX/activeX1.xml"/><Relationship Id="rId10" Type="http://schemas.openxmlformats.org/officeDocument/2006/relationships/control" Target="../activeX/activeX5.xml"/><Relationship Id="rId4" Type="http://schemas.openxmlformats.org/officeDocument/2006/relationships/vmlDrawing" Target="../drawings/vmlDrawing3.vml"/><Relationship Id="rId9" Type="http://schemas.openxmlformats.org/officeDocument/2006/relationships/control" Target="../activeX/activeX4.xml"/><Relationship Id="rId14" Type="http://schemas.openxmlformats.org/officeDocument/2006/relationships/control" Target="../activeX/activeX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9"/>
  <sheetViews>
    <sheetView workbookViewId="0">
      <selection activeCell="M2" sqref="M2"/>
    </sheetView>
  </sheetViews>
  <sheetFormatPr defaultRowHeight="13.2"/>
  <cols>
    <col min="1" max="1" width="9" customWidth="1"/>
    <col min="4" max="4" width="11.21875" customWidth="1"/>
    <col min="5" max="5" width="10.77734375" customWidth="1"/>
    <col min="6" max="7" width="10.33203125" customWidth="1"/>
    <col min="8" max="8" width="10.88671875" customWidth="1"/>
    <col min="9" max="9" width="12.109375" customWidth="1"/>
    <col min="10" max="10" width="14.77734375" customWidth="1"/>
    <col min="11" max="11" width="11.33203125" customWidth="1"/>
    <col min="14" max="14" width="10.77734375" customWidth="1"/>
  </cols>
  <sheetData>
    <row r="1" spans="3:12">
      <c r="C1" s="72"/>
      <c r="D1" s="72"/>
      <c r="E1" s="72"/>
      <c r="F1" s="72"/>
      <c r="G1" s="72"/>
      <c r="H1" s="72"/>
      <c r="I1" s="72"/>
      <c r="J1" s="72"/>
      <c r="K1" s="72"/>
      <c r="L1" s="72"/>
    </row>
    <row r="2" spans="3:12" ht="13.8">
      <c r="C2" s="72"/>
      <c r="D2" s="520" t="s">
        <v>744</v>
      </c>
      <c r="E2" s="521"/>
      <c r="F2" s="521"/>
      <c r="G2" s="521"/>
      <c r="H2" s="521"/>
      <c r="I2" s="521"/>
      <c r="J2" s="521"/>
      <c r="K2" s="521"/>
      <c r="L2" s="72"/>
    </row>
    <row r="3" spans="3:12" ht="13.8">
      <c r="C3" s="72"/>
      <c r="D3" s="518" t="s">
        <v>57</v>
      </c>
      <c r="E3" s="518"/>
      <c r="F3" s="518"/>
      <c r="G3" s="518"/>
      <c r="H3" s="518" t="s">
        <v>58</v>
      </c>
      <c r="I3" s="518"/>
      <c r="J3" s="518"/>
      <c r="K3" s="518"/>
      <c r="L3" s="72"/>
    </row>
    <row r="4" spans="3:12" ht="12" customHeight="1">
      <c r="C4" s="72"/>
      <c r="D4" s="518" t="s">
        <v>37</v>
      </c>
      <c r="E4" s="518"/>
      <c r="F4" s="518" t="s">
        <v>38</v>
      </c>
      <c r="G4" s="518"/>
      <c r="H4" s="518"/>
      <c r="I4" s="518"/>
      <c r="J4" s="518"/>
      <c r="K4" s="518"/>
      <c r="L4" s="72"/>
    </row>
    <row r="5" spans="3:12" ht="12" customHeight="1">
      <c r="C5" s="72"/>
      <c r="D5" s="81" t="s">
        <v>39</v>
      </c>
      <c r="E5" s="68">
        <v>2274949</v>
      </c>
      <c r="F5" s="68" t="s">
        <v>40</v>
      </c>
      <c r="G5" s="68">
        <v>2307946</v>
      </c>
      <c r="H5" s="123" t="s">
        <v>41</v>
      </c>
      <c r="I5" s="124">
        <v>219557</v>
      </c>
      <c r="J5" s="123" t="s">
        <v>42</v>
      </c>
      <c r="K5" s="124">
        <v>-36978</v>
      </c>
      <c r="L5" s="72"/>
    </row>
    <row r="6" spans="3:12" ht="12" customHeight="1">
      <c r="C6" s="72"/>
      <c r="D6" s="81" t="s">
        <v>40</v>
      </c>
      <c r="E6" s="68">
        <v>1504914</v>
      </c>
      <c r="F6" s="68" t="s">
        <v>39</v>
      </c>
      <c r="G6" s="68">
        <v>1681951</v>
      </c>
      <c r="H6" s="125" t="s">
        <v>701</v>
      </c>
      <c r="I6" s="124">
        <v>137384</v>
      </c>
      <c r="J6" s="123" t="s">
        <v>44</v>
      </c>
      <c r="K6" s="124">
        <v>-38862</v>
      </c>
      <c r="L6" s="72"/>
    </row>
    <row r="7" spans="3:12" ht="12" customHeight="1">
      <c r="C7" s="72"/>
      <c r="D7" s="81" t="s">
        <v>45</v>
      </c>
      <c r="E7" s="68">
        <v>1329469</v>
      </c>
      <c r="F7" s="68" t="s">
        <v>45</v>
      </c>
      <c r="G7" s="68">
        <v>1050025</v>
      </c>
      <c r="H7" s="123" t="s">
        <v>46</v>
      </c>
      <c r="I7" s="124">
        <v>53096</v>
      </c>
      <c r="J7" s="126" t="s">
        <v>703</v>
      </c>
      <c r="K7" s="124">
        <v>-39619</v>
      </c>
      <c r="L7" s="72"/>
    </row>
    <row r="8" spans="3:12" ht="13.8">
      <c r="C8" s="72"/>
      <c r="D8" s="81" t="s">
        <v>47</v>
      </c>
      <c r="E8" s="68">
        <v>624939</v>
      </c>
      <c r="F8" s="68" t="s">
        <v>47</v>
      </c>
      <c r="G8" s="68">
        <v>648494</v>
      </c>
      <c r="H8" s="123" t="s">
        <v>48</v>
      </c>
      <c r="I8" s="124">
        <v>32728</v>
      </c>
      <c r="J8" s="127" t="s">
        <v>49</v>
      </c>
      <c r="K8" s="124">
        <v>-75726</v>
      </c>
      <c r="L8" s="72"/>
    </row>
    <row r="9" spans="3:12" ht="13.8">
      <c r="C9" s="72"/>
      <c r="D9" s="81" t="s">
        <v>50</v>
      </c>
      <c r="E9" s="68">
        <v>567217</v>
      </c>
      <c r="F9" s="68" t="s">
        <v>51</v>
      </c>
      <c r="G9" s="68">
        <v>625806</v>
      </c>
      <c r="H9" s="123" t="s">
        <v>52</v>
      </c>
      <c r="I9" s="124">
        <v>30176</v>
      </c>
      <c r="J9" s="125" t="s">
        <v>702</v>
      </c>
      <c r="K9" s="124">
        <v>-182356</v>
      </c>
      <c r="L9" s="72"/>
    </row>
    <row r="10" spans="3:12" ht="13.8">
      <c r="C10" s="72"/>
      <c r="D10" s="518" t="s">
        <v>59</v>
      </c>
      <c r="E10" s="518"/>
      <c r="F10" s="518"/>
      <c r="G10" s="518"/>
      <c r="H10" s="519" t="s">
        <v>60</v>
      </c>
      <c r="I10" s="519"/>
      <c r="J10" s="519"/>
      <c r="K10" s="519"/>
      <c r="L10" s="72"/>
    </row>
    <row r="11" spans="3:12" ht="13.8">
      <c r="C11" s="72"/>
      <c r="D11" s="81" t="s">
        <v>40</v>
      </c>
      <c r="E11" s="68">
        <v>182383</v>
      </c>
      <c r="F11" s="81" t="s">
        <v>45</v>
      </c>
      <c r="G11" s="68">
        <v>70680</v>
      </c>
      <c r="H11" s="123" t="s">
        <v>53</v>
      </c>
      <c r="I11" s="124">
        <v>330602</v>
      </c>
      <c r="J11" s="126" t="s">
        <v>704</v>
      </c>
      <c r="K11" s="124">
        <f>-58434</f>
        <v>-58434</v>
      </c>
      <c r="L11" s="72"/>
    </row>
    <row r="12" spans="3:12" ht="13.8">
      <c r="C12" s="72"/>
      <c r="D12" s="81" t="s">
        <v>47</v>
      </c>
      <c r="E12" s="68">
        <v>170667</v>
      </c>
      <c r="F12" s="81" t="s">
        <v>54</v>
      </c>
      <c r="G12" s="68">
        <v>57775</v>
      </c>
      <c r="H12" s="123" t="s">
        <v>44</v>
      </c>
      <c r="I12" s="124">
        <v>285370</v>
      </c>
      <c r="J12" s="123" t="s">
        <v>42</v>
      </c>
      <c r="K12" s="124">
        <v>-58882</v>
      </c>
      <c r="L12" s="72"/>
    </row>
    <row r="13" spans="3:12" ht="13.8">
      <c r="C13" s="72"/>
      <c r="D13" s="128"/>
      <c r="E13" s="128"/>
      <c r="F13" s="128"/>
      <c r="G13" s="129"/>
      <c r="H13" s="123" t="s">
        <v>55</v>
      </c>
      <c r="I13" s="124">
        <v>135608</v>
      </c>
      <c r="J13" s="123" t="s">
        <v>43</v>
      </c>
      <c r="K13" s="124">
        <v>-146920</v>
      </c>
      <c r="L13" s="72"/>
    </row>
    <row r="14" spans="3:12" ht="13.8">
      <c r="C14" s="72"/>
      <c r="D14" s="130"/>
      <c r="E14" s="130"/>
      <c r="F14" s="130"/>
      <c r="G14" s="131"/>
      <c r="H14" s="123" t="s">
        <v>56</v>
      </c>
      <c r="I14" s="124">
        <v>105871</v>
      </c>
      <c r="J14" s="123" t="s">
        <v>41</v>
      </c>
      <c r="K14" s="124">
        <v>-484082</v>
      </c>
      <c r="L14" s="72"/>
    </row>
    <row r="15" spans="3:12" ht="13.95" customHeight="1">
      <c r="C15" s="72"/>
      <c r="D15" s="517" t="s">
        <v>822</v>
      </c>
      <c r="E15" s="517"/>
      <c r="F15" s="517"/>
      <c r="G15" s="517"/>
      <c r="H15" s="517"/>
      <c r="I15" s="517"/>
      <c r="J15" s="517"/>
      <c r="K15" s="517"/>
      <c r="L15" s="72"/>
    </row>
    <row r="16" spans="3:12" ht="13.2" customHeight="1">
      <c r="C16" s="72"/>
      <c r="D16" s="517"/>
      <c r="E16" s="517"/>
      <c r="F16" s="517"/>
      <c r="G16" s="517"/>
      <c r="H16" s="517"/>
      <c r="I16" s="517"/>
      <c r="J16" s="517"/>
      <c r="K16" s="517"/>
      <c r="L16" s="72"/>
    </row>
    <row r="17" spans="3:12">
      <c r="C17" s="72"/>
      <c r="D17" s="72"/>
      <c r="E17" s="72"/>
      <c r="F17" s="72"/>
      <c r="G17" s="72"/>
      <c r="H17" s="72"/>
      <c r="I17" s="72"/>
      <c r="J17" s="72"/>
      <c r="K17" s="72"/>
      <c r="L17" s="72"/>
    </row>
    <row r="18" spans="3:12">
      <c r="C18" s="72"/>
      <c r="D18" s="72"/>
      <c r="E18" s="72"/>
      <c r="F18" s="72"/>
      <c r="G18" s="72"/>
      <c r="H18" s="72"/>
      <c r="I18" s="72"/>
      <c r="J18" s="72"/>
      <c r="K18" s="72"/>
      <c r="L18" s="72"/>
    </row>
    <row r="19" spans="3:12">
      <c r="C19" s="72"/>
      <c r="D19" s="72"/>
      <c r="E19" s="72"/>
      <c r="F19" s="72"/>
      <c r="G19" s="72"/>
      <c r="H19" s="72"/>
      <c r="I19" s="72"/>
      <c r="J19" s="72"/>
      <c r="K19" s="72"/>
      <c r="L19" s="72"/>
    </row>
  </sheetData>
  <mergeCells count="8">
    <mergeCell ref="D15:K16"/>
    <mergeCell ref="D10:G10"/>
    <mergeCell ref="H10:K10"/>
    <mergeCell ref="D2:K2"/>
    <mergeCell ref="D3:G3"/>
    <mergeCell ref="H3:K4"/>
    <mergeCell ref="D4:E4"/>
    <mergeCell ref="F4:G4"/>
  </mergeCells>
  <phoneticPr fontId="2"/>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26"/>
  <sheetViews>
    <sheetView topLeftCell="A4" workbookViewId="0">
      <selection activeCell="E8" sqref="E8:M12"/>
    </sheetView>
  </sheetViews>
  <sheetFormatPr defaultColWidth="8.88671875" defaultRowHeight="13.2"/>
  <cols>
    <col min="1" max="1" width="9" style="13" customWidth="1"/>
    <col min="2" max="5" width="8.88671875" style="13"/>
    <col min="6" max="7" width="10.44140625" style="13" bestFit="1" customWidth="1"/>
    <col min="8" max="12" width="11.6640625" style="13" bestFit="1" customWidth="1"/>
    <col min="13" max="13" width="11.44140625" style="13" customWidth="1"/>
    <col min="14" max="16384" width="8.88671875" style="13"/>
  </cols>
  <sheetData>
    <row r="3" spans="4:14">
      <c r="F3" s="14"/>
    </row>
    <row r="4" spans="4:14">
      <c r="F4" s="14"/>
    </row>
    <row r="5" spans="4:14">
      <c r="F5" s="14"/>
    </row>
    <row r="7" spans="4:14">
      <c r="D7" s="185"/>
      <c r="E7" s="185"/>
      <c r="F7" s="185"/>
      <c r="G7" s="185"/>
      <c r="H7" s="185"/>
      <c r="I7" s="185"/>
      <c r="J7" s="185"/>
      <c r="K7" s="185"/>
      <c r="L7" s="185"/>
      <c r="M7" s="185"/>
      <c r="N7" s="185"/>
    </row>
    <row r="8" spans="4:14" ht="13.8">
      <c r="D8" s="185"/>
      <c r="E8" s="556" t="s">
        <v>752</v>
      </c>
      <c r="F8" s="557"/>
      <c r="G8" s="557"/>
      <c r="H8" s="557"/>
      <c r="I8" s="557"/>
      <c r="J8" s="557"/>
      <c r="K8" s="557"/>
      <c r="L8" s="557"/>
      <c r="M8" s="557"/>
      <c r="N8" s="185"/>
    </row>
    <row r="9" spans="4:14" ht="13.8">
      <c r="D9" s="185"/>
      <c r="E9" s="186" t="s">
        <v>161</v>
      </c>
      <c r="F9" s="186">
        <v>2004</v>
      </c>
      <c r="G9" s="186">
        <v>2005</v>
      </c>
      <c r="H9" s="186">
        <v>2006</v>
      </c>
      <c r="I9" s="186">
        <v>2007</v>
      </c>
      <c r="J9" s="186">
        <v>2008</v>
      </c>
      <c r="K9" s="186">
        <v>2009</v>
      </c>
      <c r="L9" s="186">
        <v>2010</v>
      </c>
      <c r="M9" s="186">
        <v>2011</v>
      </c>
      <c r="N9" s="185"/>
    </row>
    <row r="10" spans="4:14" ht="13.8">
      <c r="D10" s="185"/>
      <c r="E10" s="187" t="s">
        <v>14</v>
      </c>
      <c r="F10" s="188">
        <v>3992811</v>
      </c>
      <c r="G10" s="188">
        <v>4605268</v>
      </c>
      <c r="H10" s="188">
        <v>5840839</v>
      </c>
      <c r="I10" s="188">
        <v>6732058</v>
      </c>
      <c r="J10" s="188">
        <v>6235336</v>
      </c>
      <c r="K10" s="188">
        <v>6023225</v>
      </c>
      <c r="L10" s="558"/>
      <c r="M10" s="558"/>
      <c r="N10" s="185"/>
    </row>
    <row r="11" spans="4:14" ht="13.8">
      <c r="D11" s="185"/>
      <c r="E11" s="187" t="s">
        <v>15</v>
      </c>
      <c r="F11" s="558"/>
      <c r="G11" s="558"/>
      <c r="H11" s="188">
        <v>13317000</v>
      </c>
      <c r="I11" s="188">
        <v>14327000</v>
      </c>
      <c r="J11" s="188">
        <v>13686000</v>
      </c>
      <c r="K11" s="188">
        <v>13164000</v>
      </c>
      <c r="L11" s="188">
        <v>13422852</v>
      </c>
      <c r="M11" s="188">
        <v>13414020</v>
      </c>
      <c r="N11" s="185"/>
    </row>
    <row r="12" spans="4:14">
      <c r="D12" s="185"/>
      <c r="E12" s="559" t="s">
        <v>814</v>
      </c>
      <c r="F12" s="559"/>
      <c r="G12" s="559"/>
      <c r="H12" s="559"/>
      <c r="I12" s="559"/>
      <c r="J12" s="559"/>
      <c r="K12" s="559"/>
      <c r="L12" s="559"/>
      <c r="M12" s="559"/>
      <c r="N12" s="185"/>
    </row>
    <row r="13" spans="4:14">
      <c r="D13" s="185"/>
      <c r="E13" s="189"/>
      <c r="F13" s="190"/>
      <c r="G13" s="185"/>
      <c r="H13" s="185"/>
      <c r="I13" s="185"/>
      <c r="J13" s="185"/>
      <c r="K13" s="185"/>
      <c r="L13" s="185"/>
      <c r="M13" s="185"/>
      <c r="N13" s="185"/>
    </row>
    <row r="20" spans="9:12">
      <c r="L20" s="56"/>
    </row>
    <row r="26" spans="9:12">
      <c r="I26" s="56"/>
    </row>
  </sheetData>
  <mergeCells count="4">
    <mergeCell ref="E8:M8"/>
    <mergeCell ref="L10:M10"/>
    <mergeCell ref="F11:G11"/>
    <mergeCell ref="E12:M12"/>
  </mergeCells>
  <phoneticPr fontId="2"/>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workbookViewId="0">
      <selection activeCell="C3" sqref="C3:J13"/>
    </sheetView>
  </sheetViews>
  <sheetFormatPr defaultColWidth="8.88671875" defaultRowHeight="13.2"/>
  <cols>
    <col min="1" max="1" width="9" style="3" customWidth="1"/>
    <col min="2" max="2" width="16.44140625" style="3" customWidth="1"/>
    <col min="3" max="3" width="23.6640625" style="3" customWidth="1"/>
    <col min="4" max="4" width="8" style="3" customWidth="1"/>
    <col min="5" max="6" width="11" style="3" customWidth="1"/>
    <col min="7" max="8" width="10.6640625" style="3" customWidth="1"/>
    <col min="9" max="10" width="11.109375" style="3" customWidth="1"/>
    <col min="11" max="16384" width="8.88671875" style="3"/>
  </cols>
  <sheetData>
    <row r="2" spans="2:11">
      <c r="B2" s="72"/>
      <c r="C2" s="72"/>
      <c r="D2" s="72"/>
      <c r="E2" s="72"/>
      <c r="F2" s="72"/>
      <c r="G2" s="72"/>
      <c r="H2" s="72"/>
      <c r="I2" s="72"/>
      <c r="J2" s="72"/>
      <c r="K2" s="72"/>
    </row>
    <row r="3" spans="2:11" ht="29.25" customHeight="1">
      <c r="B3" s="72"/>
      <c r="C3" s="560" t="s">
        <v>753</v>
      </c>
      <c r="D3" s="521"/>
      <c r="E3" s="521"/>
      <c r="F3" s="521"/>
      <c r="G3" s="521"/>
      <c r="H3" s="521"/>
      <c r="I3" s="521"/>
      <c r="J3" s="521"/>
      <c r="K3" s="72"/>
    </row>
    <row r="4" spans="2:11" ht="14.4" customHeight="1">
      <c r="B4" s="72"/>
      <c r="C4" s="550"/>
      <c r="D4" s="551"/>
      <c r="E4" s="518" t="s">
        <v>164</v>
      </c>
      <c r="F4" s="518"/>
      <c r="G4" s="518" t="s">
        <v>165</v>
      </c>
      <c r="H4" s="518"/>
      <c r="I4" s="518" t="s">
        <v>166</v>
      </c>
      <c r="J4" s="518"/>
      <c r="K4" s="72"/>
    </row>
    <row r="5" spans="2:11" ht="13.8">
      <c r="B5" s="72"/>
      <c r="C5" s="552"/>
      <c r="D5" s="553"/>
      <c r="E5" s="114" t="s">
        <v>167</v>
      </c>
      <c r="F5" s="114" t="s">
        <v>168</v>
      </c>
      <c r="G5" s="114" t="s">
        <v>167</v>
      </c>
      <c r="H5" s="114" t="s">
        <v>168</v>
      </c>
      <c r="I5" s="114" t="s">
        <v>167</v>
      </c>
      <c r="J5" s="114" t="s">
        <v>168</v>
      </c>
      <c r="K5" s="72"/>
    </row>
    <row r="6" spans="2:11" ht="13.8">
      <c r="B6" s="72"/>
      <c r="C6" s="531" t="s">
        <v>169</v>
      </c>
      <c r="D6" s="191" t="s">
        <v>148</v>
      </c>
      <c r="E6" s="192">
        <v>53171</v>
      </c>
      <c r="F6" s="193">
        <v>0.75</v>
      </c>
      <c r="G6" s="192">
        <v>37398</v>
      </c>
      <c r="H6" s="193">
        <v>0.71</v>
      </c>
      <c r="I6" s="192">
        <v>28081</v>
      </c>
      <c r="J6" s="193">
        <v>0.67</v>
      </c>
      <c r="K6" s="72"/>
    </row>
    <row r="7" spans="2:11" ht="13.2" customHeight="1">
      <c r="B7" s="72"/>
      <c r="C7" s="531"/>
      <c r="D7" s="194" t="s">
        <v>149</v>
      </c>
      <c r="E7" s="195">
        <v>17262</v>
      </c>
      <c r="F7" s="196"/>
      <c r="G7" s="195">
        <v>15301</v>
      </c>
      <c r="H7" s="119"/>
      <c r="I7" s="195">
        <v>14116</v>
      </c>
      <c r="J7" s="119"/>
      <c r="K7" s="72"/>
    </row>
    <row r="8" spans="2:11" ht="13.2" customHeight="1">
      <c r="B8" s="72"/>
      <c r="C8" s="531"/>
      <c r="D8" s="197" t="s">
        <v>139</v>
      </c>
      <c r="E8" s="198">
        <f>SUM(E6:E7)</f>
        <v>70433</v>
      </c>
      <c r="F8" s="199"/>
      <c r="G8" s="198">
        <f>SUM(G6:G7)</f>
        <v>52699</v>
      </c>
      <c r="H8" s="150"/>
      <c r="I8" s="198">
        <f>SUM(I6:I7)</f>
        <v>42197</v>
      </c>
      <c r="J8" s="150"/>
      <c r="K8" s="72"/>
    </row>
    <row r="9" spans="2:11" ht="13.2" customHeight="1">
      <c r="B9" s="72"/>
      <c r="C9" s="531" t="s">
        <v>170</v>
      </c>
      <c r="D9" s="200" t="s">
        <v>148</v>
      </c>
      <c r="E9" s="192">
        <v>22482</v>
      </c>
      <c r="F9" s="193">
        <v>0.65</v>
      </c>
      <c r="G9" s="192">
        <v>25563</v>
      </c>
      <c r="H9" s="193">
        <v>0.66</v>
      </c>
      <c r="I9" s="192">
        <v>25563</v>
      </c>
      <c r="J9" s="193">
        <v>0.66</v>
      </c>
      <c r="K9" s="72"/>
    </row>
    <row r="10" spans="2:11" ht="13.2" customHeight="1">
      <c r="B10" s="72"/>
      <c r="C10" s="531"/>
      <c r="D10" s="194" t="s">
        <v>149</v>
      </c>
      <c r="E10" s="195">
        <v>12252</v>
      </c>
      <c r="F10" s="201"/>
      <c r="G10" s="195">
        <v>12909</v>
      </c>
      <c r="H10" s="202"/>
      <c r="I10" s="195">
        <v>15180</v>
      </c>
      <c r="J10" s="201"/>
      <c r="K10" s="72"/>
    </row>
    <row r="11" spans="2:11" ht="13.2" customHeight="1">
      <c r="B11" s="72"/>
      <c r="C11" s="531"/>
      <c r="D11" s="197" t="s">
        <v>171</v>
      </c>
      <c r="E11" s="198">
        <f>SUM(E9:E10)</f>
        <v>34734</v>
      </c>
      <c r="F11" s="203"/>
      <c r="G11" s="198">
        <f>SUM(G9:G10)</f>
        <v>38472</v>
      </c>
      <c r="H11" s="203"/>
      <c r="I11" s="198">
        <f>SUM(I9:I10)</f>
        <v>40743</v>
      </c>
      <c r="J11" s="203"/>
      <c r="K11" s="72"/>
    </row>
    <row r="12" spans="2:11" ht="13.2" customHeight="1">
      <c r="B12" s="72"/>
      <c r="C12" s="561" t="s">
        <v>815</v>
      </c>
      <c r="D12" s="561"/>
      <c r="E12" s="561"/>
      <c r="F12" s="561"/>
      <c r="G12" s="561"/>
      <c r="H12" s="561"/>
      <c r="I12" s="561"/>
      <c r="J12" s="561"/>
      <c r="K12" s="72"/>
    </row>
    <row r="13" spans="2:11" ht="23.4" customHeight="1">
      <c r="B13" s="72"/>
      <c r="C13" s="561"/>
      <c r="D13" s="561"/>
      <c r="E13" s="561"/>
      <c r="F13" s="561"/>
      <c r="G13" s="561"/>
      <c r="H13" s="561"/>
      <c r="I13" s="561"/>
      <c r="J13" s="561"/>
      <c r="K13" s="72"/>
    </row>
    <row r="14" spans="2:11" ht="13.2" customHeight="1"/>
  </sheetData>
  <mergeCells count="8">
    <mergeCell ref="C3:J3"/>
    <mergeCell ref="C12:J13"/>
    <mergeCell ref="C9:C11"/>
    <mergeCell ref="E4:F4"/>
    <mergeCell ref="G4:H4"/>
    <mergeCell ref="I4:J4"/>
    <mergeCell ref="C6:C8"/>
    <mergeCell ref="C4:D5"/>
  </mergeCells>
  <phoneticPr fontId="2"/>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workbookViewId="0">
      <selection activeCell="B2" sqref="B2:I12"/>
    </sheetView>
  </sheetViews>
  <sheetFormatPr defaultRowHeight="13.2"/>
  <cols>
    <col min="1" max="1" width="8.88671875" style="13"/>
    <col min="2" max="2" width="15.88671875" style="13" customWidth="1"/>
    <col min="3" max="3" width="12.77734375" style="13" customWidth="1"/>
    <col min="4" max="9" width="9.44140625" style="13" customWidth="1"/>
    <col min="10" max="243" width="8.88671875" style="13"/>
    <col min="244" max="244" width="26.44140625" style="13" customWidth="1"/>
    <col min="245" max="245" width="7.88671875" style="13" customWidth="1"/>
    <col min="246" max="246" width="1.44140625" style="13" customWidth="1"/>
    <col min="247" max="247" width="7.88671875" style="13" customWidth="1"/>
    <col min="248" max="248" width="1.44140625" style="13" customWidth="1"/>
    <col min="249" max="249" width="7.88671875" style="13" customWidth="1"/>
    <col min="250" max="250" width="1.44140625" style="13" customWidth="1"/>
    <col min="251" max="251" width="7.88671875" style="13" customWidth="1"/>
    <col min="252" max="252" width="1.44140625" style="13" customWidth="1"/>
    <col min="253" max="253" width="7.88671875" style="13" customWidth="1"/>
    <col min="254" max="254" width="1.44140625" style="13" customWidth="1"/>
    <col min="255" max="255" width="7.88671875" style="13" customWidth="1"/>
    <col min="256" max="256" width="1.44140625" style="13" customWidth="1"/>
    <col min="257" max="257" width="10.109375" style="13" customWidth="1"/>
    <col min="258" max="258" width="3.6640625" style="13" customWidth="1"/>
    <col min="259" max="499" width="8.88671875" style="13"/>
    <col min="500" max="500" width="26.44140625" style="13" customWidth="1"/>
    <col min="501" max="501" width="7.88671875" style="13" customWidth="1"/>
    <col min="502" max="502" width="1.44140625" style="13" customWidth="1"/>
    <col min="503" max="503" width="7.88671875" style="13" customWidth="1"/>
    <col min="504" max="504" width="1.44140625" style="13" customWidth="1"/>
    <col min="505" max="505" width="7.88671875" style="13" customWidth="1"/>
    <col min="506" max="506" width="1.44140625" style="13" customWidth="1"/>
    <col min="507" max="507" width="7.88671875" style="13" customWidth="1"/>
    <col min="508" max="508" width="1.44140625" style="13" customWidth="1"/>
    <col min="509" max="509" width="7.88671875" style="13" customWidth="1"/>
    <col min="510" max="510" width="1.44140625" style="13" customWidth="1"/>
    <col min="511" max="511" width="7.88671875" style="13" customWidth="1"/>
    <col min="512" max="512" width="1.44140625" style="13" customWidth="1"/>
    <col min="513" max="513" width="10.109375" style="13" customWidth="1"/>
    <col min="514" max="514" width="3.6640625" style="13" customWidth="1"/>
    <col min="515" max="755" width="8.88671875" style="13"/>
    <col min="756" max="756" width="26.44140625" style="13" customWidth="1"/>
    <col min="757" max="757" width="7.88671875" style="13" customWidth="1"/>
    <col min="758" max="758" width="1.44140625" style="13" customWidth="1"/>
    <col min="759" max="759" width="7.88671875" style="13" customWidth="1"/>
    <col min="760" max="760" width="1.44140625" style="13" customWidth="1"/>
    <col min="761" max="761" width="7.88671875" style="13" customWidth="1"/>
    <col min="762" max="762" width="1.44140625" style="13" customWidth="1"/>
    <col min="763" max="763" width="7.88671875" style="13" customWidth="1"/>
    <col min="764" max="764" width="1.44140625" style="13" customWidth="1"/>
    <col min="765" max="765" width="7.88671875" style="13" customWidth="1"/>
    <col min="766" max="766" width="1.44140625" style="13" customWidth="1"/>
    <col min="767" max="767" width="7.88671875" style="13" customWidth="1"/>
    <col min="768" max="768" width="1.44140625" style="13" customWidth="1"/>
    <col min="769" max="769" width="10.109375" style="13" customWidth="1"/>
    <col min="770" max="770" width="3.6640625" style="13" customWidth="1"/>
    <col min="771" max="1011" width="8.88671875" style="13"/>
    <col min="1012" max="1012" width="26.44140625" style="13" customWidth="1"/>
    <col min="1013" max="1013" width="7.88671875" style="13" customWidth="1"/>
    <col min="1014" max="1014" width="1.44140625" style="13" customWidth="1"/>
    <col min="1015" max="1015" width="7.88671875" style="13" customWidth="1"/>
    <col min="1016" max="1016" width="1.44140625" style="13" customWidth="1"/>
    <col min="1017" max="1017" width="7.88671875" style="13" customWidth="1"/>
    <col min="1018" max="1018" width="1.44140625" style="13" customWidth="1"/>
    <col min="1019" max="1019" width="7.88671875" style="13" customWidth="1"/>
    <col min="1020" max="1020" width="1.44140625" style="13" customWidth="1"/>
    <col min="1021" max="1021" width="7.88671875" style="13" customWidth="1"/>
    <col min="1022" max="1022" width="1.44140625" style="13" customWidth="1"/>
    <col min="1023" max="1023" width="7.88671875" style="13" customWidth="1"/>
    <col min="1024" max="1024" width="1.44140625" style="13" customWidth="1"/>
    <col min="1025" max="1025" width="10.109375" style="13" customWidth="1"/>
    <col min="1026" max="1026" width="3.6640625" style="13" customWidth="1"/>
    <col min="1027" max="1267" width="8.88671875" style="13"/>
    <col min="1268" max="1268" width="26.44140625" style="13" customWidth="1"/>
    <col min="1269" max="1269" width="7.88671875" style="13" customWidth="1"/>
    <col min="1270" max="1270" width="1.44140625" style="13" customWidth="1"/>
    <col min="1271" max="1271" width="7.88671875" style="13" customWidth="1"/>
    <col min="1272" max="1272" width="1.44140625" style="13" customWidth="1"/>
    <col min="1273" max="1273" width="7.88671875" style="13" customWidth="1"/>
    <col min="1274" max="1274" width="1.44140625" style="13" customWidth="1"/>
    <col min="1275" max="1275" width="7.88671875" style="13" customWidth="1"/>
    <col min="1276" max="1276" width="1.44140625" style="13" customWidth="1"/>
    <col min="1277" max="1277" width="7.88671875" style="13" customWidth="1"/>
    <col min="1278" max="1278" width="1.44140625" style="13" customWidth="1"/>
    <col min="1279" max="1279" width="7.88671875" style="13" customWidth="1"/>
    <col min="1280" max="1280" width="1.44140625" style="13" customWidth="1"/>
    <col min="1281" max="1281" width="10.109375" style="13" customWidth="1"/>
    <col min="1282" max="1282" width="3.6640625" style="13" customWidth="1"/>
    <col min="1283" max="1523" width="8.88671875" style="13"/>
    <col min="1524" max="1524" width="26.44140625" style="13" customWidth="1"/>
    <col min="1525" max="1525" width="7.88671875" style="13" customWidth="1"/>
    <col min="1526" max="1526" width="1.44140625" style="13" customWidth="1"/>
    <col min="1527" max="1527" width="7.88671875" style="13" customWidth="1"/>
    <col min="1528" max="1528" width="1.44140625" style="13" customWidth="1"/>
    <col min="1529" max="1529" width="7.88671875" style="13" customWidth="1"/>
    <col min="1530" max="1530" width="1.44140625" style="13" customWidth="1"/>
    <col min="1531" max="1531" width="7.88671875" style="13" customWidth="1"/>
    <col min="1532" max="1532" width="1.44140625" style="13" customWidth="1"/>
    <col min="1533" max="1533" width="7.88671875" style="13" customWidth="1"/>
    <col min="1534" max="1534" width="1.44140625" style="13" customWidth="1"/>
    <col min="1535" max="1535" width="7.88671875" style="13" customWidth="1"/>
    <col min="1536" max="1536" width="1.44140625" style="13" customWidth="1"/>
    <col min="1537" max="1537" width="10.109375" style="13" customWidth="1"/>
    <col min="1538" max="1538" width="3.6640625" style="13" customWidth="1"/>
    <col min="1539" max="1779" width="8.88671875" style="13"/>
    <col min="1780" max="1780" width="26.44140625" style="13" customWidth="1"/>
    <col min="1781" max="1781" width="7.88671875" style="13" customWidth="1"/>
    <col min="1782" max="1782" width="1.44140625" style="13" customWidth="1"/>
    <col min="1783" max="1783" width="7.88671875" style="13" customWidth="1"/>
    <col min="1784" max="1784" width="1.44140625" style="13" customWidth="1"/>
    <col min="1785" max="1785" width="7.88671875" style="13" customWidth="1"/>
    <col min="1786" max="1786" width="1.44140625" style="13" customWidth="1"/>
    <col min="1787" max="1787" width="7.88671875" style="13" customWidth="1"/>
    <col min="1788" max="1788" width="1.44140625" style="13" customWidth="1"/>
    <col min="1789" max="1789" width="7.88671875" style="13" customWidth="1"/>
    <col min="1790" max="1790" width="1.44140625" style="13" customWidth="1"/>
    <col min="1791" max="1791" width="7.88671875" style="13" customWidth="1"/>
    <col min="1792" max="1792" width="1.44140625" style="13" customWidth="1"/>
    <col min="1793" max="1793" width="10.109375" style="13" customWidth="1"/>
    <col min="1794" max="1794" width="3.6640625" style="13" customWidth="1"/>
    <col min="1795" max="2035" width="8.88671875" style="13"/>
    <col min="2036" max="2036" width="26.44140625" style="13" customWidth="1"/>
    <col min="2037" max="2037" width="7.88671875" style="13" customWidth="1"/>
    <col min="2038" max="2038" width="1.44140625" style="13" customWidth="1"/>
    <col min="2039" max="2039" width="7.88671875" style="13" customWidth="1"/>
    <col min="2040" max="2040" width="1.44140625" style="13" customWidth="1"/>
    <col min="2041" max="2041" width="7.88671875" style="13" customWidth="1"/>
    <col min="2042" max="2042" width="1.44140625" style="13" customWidth="1"/>
    <col min="2043" max="2043" width="7.88671875" style="13" customWidth="1"/>
    <col min="2044" max="2044" width="1.44140625" style="13" customWidth="1"/>
    <col min="2045" max="2045" width="7.88671875" style="13" customWidth="1"/>
    <col min="2046" max="2046" width="1.44140625" style="13" customWidth="1"/>
    <col min="2047" max="2047" width="7.88671875" style="13" customWidth="1"/>
    <col min="2048" max="2048" width="1.44140625" style="13" customWidth="1"/>
    <col min="2049" max="2049" width="10.109375" style="13" customWidth="1"/>
    <col min="2050" max="2050" width="3.6640625" style="13" customWidth="1"/>
    <col min="2051" max="2291" width="8.88671875" style="13"/>
    <col min="2292" max="2292" width="26.44140625" style="13" customWidth="1"/>
    <col min="2293" max="2293" width="7.88671875" style="13" customWidth="1"/>
    <col min="2294" max="2294" width="1.44140625" style="13" customWidth="1"/>
    <col min="2295" max="2295" width="7.88671875" style="13" customWidth="1"/>
    <col min="2296" max="2296" width="1.44140625" style="13" customWidth="1"/>
    <col min="2297" max="2297" width="7.88671875" style="13" customWidth="1"/>
    <col min="2298" max="2298" width="1.44140625" style="13" customWidth="1"/>
    <col min="2299" max="2299" width="7.88671875" style="13" customWidth="1"/>
    <col min="2300" max="2300" width="1.44140625" style="13" customWidth="1"/>
    <col min="2301" max="2301" width="7.88671875" style="13" customWidth="1"/>
    <col min="2302" max="2302" width="1.44140625" style="13" customWidth="1"/>
    <col min="2303" max="2303" width="7.88671875" style="13" customWidth="1"/>
    <col min="2304" max="2304" width="1.44140625" style="13" customWidth="1"/>
    <col min="2305" max="2305" width="10.109375" style="13" customWidth="1"/>
    <col min="2306" max="2306" width="3.6640625" style="13" customWidth="1"/>
    <col min="2307" max="2547" width="8.88671875" style="13"/>
    <col min="2548" max="2548" width="26.44140625" style="13" customWidth="1"/>
    <col min="2549" max="2549" width="7.88671875" style="13" customWidth="1"/>
    <col min="2550" max="2550" width="1.44140625" style="13" customWidth="1"/>
    <col min="2551" max="2551" width="7.88671875" style="13" customWidth="1"/>
    <col min="2552" max="2552" width="1.44140625" style="13" customWidth="1"/>
    <col min="2553" max="2553" width="7.88671875" style="13" customWidth="1"/>
    <col min="2554" max="2554" width="1.44140625" style="13" customWidth="1"/>
    <col min="2555" max="2555" width="7.88671875" style="13" customWidth="1"/>
    <col min="2556" max="2556" width="1.44140625" style="13" customWidth="1"/>
    <col min="2557" max="2557" width="7.88671875" style="13" customWidth="1"/>
    <col min="2558" max="2558" width="1.44140625" style="13" customWidth="1"/>
    <col min="2559" max="2559" width="7.88671875" style="13" customWidth="1"/>
    <col min="2560" max="2560" width="1.44140625" style="13" customWidth="1"/>
    <col min="2561" max="2561" width="10.109375" style="13" customWidth="1"/>
    <col min="2562" max="2562" width="3.6640625" style="13" customWidth="1"/>
    <col min="2563" max="2803" width="8.88671875" style="13"/>
    <col min="2804" max="2804" width="26.44140625" style="13" customWidth="1"/>
    <col min="2805" max="2805" width="7.88671875" style="13" customWidth="1"/>
    <col min="2806" max="2806" width="1.44140625" style="13" customWidth="1"/>
    <col min="2807" max="2807" width="7.88671875" style="13" customWidth="1"/>
    <col min="2808" max="2808" width="1.44140625" style="13" customWidth="1"/>
    <col min="2809" max="2809" width="7.88671875" style="13" customWidth="1"/>
    <col min="2810" max="2810" width="1.44140625" style="13" customWidth="1"/>
    <col min="2811" max="2811" width="7.88671875" style="13" customWidth="1"/>
    <col min="2812" max="2812" width="1.44140625" style="13" customWidth="1"/>
    <col min="2813" max="2813" width="7.88671875" style="13" customWidth="1"/>
    <col min="2814" max="2814" width="1.44140625" style="13" customWidth="1"/>
    <col min="2815" max="2815" width="7.88671875" style="13" customWidth="1"/>
    <col min="2816" max="2816" width="1.44140625" style="13" customWidth="1"/>
    <col min="2817" max="2817" width="10.109375" style="13" customWidth="1"/>
    <col min="2818" max="2818" width="3.6640625" style="13" customWidth="1"/>
    <col min="2819" max="3059" width="8.88671875" style="13"/>
    <col min="3060" max="3060" width="26.44140625" style="13" customWidth="1"/>
    <col min="3061" max="3061" width="7.88671875" style="13" customWidth="1"/>
    <col min="3062" max="3062" width="1.44140625" style="13" customWidth="1"/>
    <col min="3063" max="3063" width="7.88671875" style="13" customWidth="1"/>
    <col min="3064" max="3064" width="1.44140625" style="13" customWidth="1"/>
    <col min="3065" max="3065" width="7.88671875" style="13" customWidth="1"/>
    <col min="3066" max="3066" width="1.44140625" style="13" customWidth="1"/>
    <col min="3067" max="3067" width="7.88671875" style="13" customWidth="1"/>
    <col min="3068" max="3068" width="1.44140625" style="13" customWidth="1"/>
    <col min="3069" max="3069" width="7.88671875" style="13" customWidth="1"/>
    <col min="3070" max="3070" width="1.44140625" style="13" customWidth="1"/>
    <col min="3071" max="3071" width="7.88671875" style="13" customWidth="1"/>
    <col min="3072" max="3072" width="1.44140625" style="13" customWidth="1"/>
    <col min="3073" max="3073" width="10.109375" style="13" customWidth="1"/>
    <col min="3074" max="3074" width="3.6640625" style="13" customWidth="1"/>
    <col min="3075" max="3315" width="8.88671875" style="13"/>
    <col min="3316" max="3316" width="26.44140625" style="13" customWidth="1"/>
    <col min="3317" max="3317" width="7.88671875" style="13" customWidth="1"/>
    <col min="3318" max="3318" width="1.44140625" style="13" customWidth="1"/>
    <col min="3319" max="3319" width="7.88671875" style="13" customWidth="1"/>
    <col min="3320" max="3320" width="1.44140625" style="13" customWidth="1"/>
    <col min="3321" max="3321" width="7.88671875" style="13" customWidth="1"/>
    <col min="3322" max="3322" width="1.44140625" style="13" customWidth="1"/>
    <col min="3323" max="3323" width="7.88671875" style="13" customWidth="1"/>
    <col min="3324" max="3324" width="1.44140625" style="13" customWidth="1"/>
    <col min="3325" max="3325" width="7.88671875" style="13" customWidth="1"/>
    <col min="3326" max="3326" width="1.44140625" style="13" customWidth="1"/>
    <col min="3327" max="3327" width="7.88671875" style="13" customWidth="1"/>
    <col min="3328" max="3328" width="1.44140625" style="13" customWidth="1"/>
    <col min="3329" max="3329" width="10.109375" style="13" customWidth="1"/>
    <col min="3330" max="3330" width="3.6640625" style="13" customWidth="1"/>
    <col min="3331" max="3571" width="8.88671875" style="13"/>
    <col min="3572" max="3572" width="26.44140625" style="13" customWidth="1"/>
    <col min="3573" max="3573" width="7.88671875" style="13" customWidth="1"/>
    <col min="3574" max="3574" width="1.44140625" style="13" customWidth="1"/>
    <col min="3575" max="3575" width="7.88671875" style="13" customWidth="1"/>
    <col min="3576" max="3576" width="1.44140625" style="13" customWidth="1"/>
    <col min="3577" max="3577" width="7.88671875" style="13" customWidth="1"/>
    <col min="3578" max="3578" width="1.44140625" style="13" customWidth="1"/>
    <col min="3579" max="3579" width="7.88671875" style="13" customWidth="1"/>
    <col min="3580" max="3580" width="1.44140625" style="13" customWidth="1"/>
    <col min="3581" max="3581" width="7.88671875" style="13" customWidth="1"/>
    <col min="3582" max="3582" width="1.44140625" style="13" customWidth="1"/>
    <col min="3583" max="3583" width="7.88671875" style="13" customWidth="1"/>
    <col min="3584" max="3584" width="1.44140625" style="13" customWidth="1"/>
    <col min="3585" max="3585" width="10.109375" style="13" customWidth="1"/>
    <col min="3586" max="3586" width="3.6640625" style="13" customWidth="1"/>
    <col min="3587" max="3827" width="8.88671875" style="13"/>
    <col min="3828" max="3828" width="26.44140625" style="13" customWidth="1"/>
    <col min="3829" max="3829" width="7.88671875" style="13" customWidth="1"/>
    <col min="3830" max="3830" width="1.44140625" style="13" customWidth="1"/>
    <col min="3831" max="3831" width="7.88671875" style="13" customWidth="1"/>
    <col min="3832" max="3832" width="1.44140625" style="13" customWidth="1"/>
    <col min="3833" max="3833" width="7.88671875" style="13" customWidth="1"/>
    <col min="3834" max="3834" width="1.44140625" style="13" customWidth="1"/>
    <col min="3835" max="3835" width="7.88671875" style="13" customWidth="1"/>
    <col min="3836" max="3836" width="1.44140625" style="13" customWidth="1"/>
    <col min="3837" max="3837" width="7.88671875" style="13" customWidth="1"/>
    <col min="3838" max="3838" width="1.44140625" style="13" customWidth="1"/>
    <col min="3839" max="3839" width="7.88671875" style="13" customWidth="1"/>
    <col min="3840" max="3840" width="1.44140625" style="13" customWidth="1"/>
    <col min="3841" max="3841" width="10.109375" style="13" customWidth="1"/>
    <col min="3842" max="3842" width="3.6640625" style="13" customWidth="1"/>
    <col min="3843" max="4083" width="8.88671875" style="13"/>
    <col min="4084" max="4084" width="26.44140625" style="13" customWidth="1"/>
    <col min="4085" max="4085" width="7.88671875" style="13" customWidth="1"/>
    <col min="4086" max="4086" width="1.44140625" style="13" customWidth="1"/>
    <col min="4087" max="4087" width="7.88671875" style="13" customWidth="1"/>
    <col min="4088" max="4088" width="1.44140625" style="13" customWidth="1"/>
    <col min="4089" max="4089" width="7.88671875" style="13" customWidth="1"/>
    <col min="4090" max="4090" width="1.44140625" style="13" customWidth="1"/>
    <col min="4091" max="4091" width="7.88671875" style="13" customWidth="1"/>
    <col min="4092" max="4092" width="1.44140625" style="13" customWidth="1"/>
    <col min="4093" max="4093" width="7.88671875" style="13" customWidth="1"/>
    <col min="4094" max="4094" width="1.44140625" style="13" customWidth="1"/>
    <col min="4095" max="4095" width="7.88671875" style="13" customWidth="1"/>
    <col min="4096" max="4096" width="1.44140625" style="13" customWidth="1"/>
    <col min="4097" max="4097" width="10.109375" style="13" customWidth="1"/>
    <col min="4098" max="4098" width="3.6640625" style="13" customWidth="1"/>
    <col min="4099" max="4339" width="8.88671875" style="13"/>
    <col min="4340" max="4340" width="26.44140625" style="13" customWidth="1"/>
    <col min="4341" max="4341" width="7.88671875" style="13" customWidth="1"/>
    <col min="4342" max="4342" width="1.44140625" style="13" customWidth="1"/>
    <col min="4343" max="4343" width="7.88671875" style="13" customWidth="1"/>
    <col min="4344" max="4344" width="1.44140625" style="13" customWidth="1"/>
    <col min="4345" max="4345" width="7.88671875" style="13" customWidth="1"/>
    <col min="4346" max="4346" width="1.44140625" style="13" customWidth="1"/>
    <col min="4347" max="4347" width="7.88671875" style="13" customWidth="1"/>
    <col min="4348" max="4348" width="1.44140625" style="13" customWidth="1"/>
    <col min="4349" max="4349" width="7.88671875" style="13" customWidth="1"/>
    <col min="4350" max="4350" width="1.44140625" style="13" customWidth="1"/>
    <col min="4351" max="4351" width="7.88671875" style="13" customWidth="1"/>
    <col min="4352" max="4352" width="1.44140625" style="13" customWidth="1"/>
    <col min="4353" max="4353" width="10.109375" style="13" customWidth="1"/>
    <col min="4354" max="4354" width="3.6640625" style="13" customWidth="1"/>
    <col min="4355" max="4595" width="8.88671875" style="13"/>
    <col min="4596" max="4596" width="26.44140625" style="13" customWidth="1"/>
    <col min="4597" max="4597" width="7.88671875" style="13" customWidth="1"/>
    <col min="4598" max="4598" width="1.44140625" style="13" customWidth="1"/>
    <col min="4599" max="4599" width="7.88671875" style="13" customWidth="1"/>
    <col min="4600" max="4600" width="1.44140625" style="13" customWidth="1"/>
    <col min="4601" max="4601" width="7.88671875" style="13" customWidth="1"/>
    <col min="4602" max="4602" width="1.44140625" style="13" customWidth="1"/>
    <col min="4603" max="4603" width="7.88671875" style="13" customWidth="1"/>
    <col min="4604" max="4604" width="1.44140625" style="13" customWidth="1"/>
    <col min="4605" max="4605" width="7.88671875" style="13" customWidth="1"/>
    <col min="4606" max="4606" width="1.44140625" style="13" customWidth="1"/>
    <col min="4607" max="4607" width="7.88671875" style="13" customWidth="1"/>
    <col min="4608" max="4608" width="1.44140625" style="13" customWidth="1"/>
    <col min="4609" max="4609" width="10.109375" style="13" customWidth="1"/>
    <col min="4610" max="4610" width="3.6640625" style="13" customWidth="1"/>
    <col min="4611" max="4851" width="8.88671875" style="13"/>
    <col min="4852" max="4852" width="26.44140625" style="13" customWidth="1"/>
    <col min="4853" max="4853" width="7.88671875" style="13" customWidth="1"/>
    <col min="4854" max="4854" width="1.44140625" style="13" customWidth="1"/>
    <col min="4855" max="4855" width="7.88671875" style="13" customWidth="1"/>
    <col min="4856" max="4856" width="1.44140625" style="13" customWidth="1"/>
    <col min="4857" max="4857" width="7.88671875" style="13" customWidth="1"/>
    <col min="4858" max="4858" width="1.44140625" style="13" customWidth="1"/>
    <col min="4859" max="4859" width="7.88671875" style="13" customWidth="1"/>
    <col min="4860" max="4860" width="1.44140625" style="13" customWidth="1"/>
    <col min="4861" max="4861" width="7.88671875" style="13" customWidth="1"/>
    <col min="4862" max="4862" width="1.44140625" style="13" customWidth="1"/>
    <col min="4863" max="4863" width="7.88671875" style="13" customWidth="1"/>
    <col min="4864" max="4864" width="1.44140625" style="13" customWidth="1"/>
    <col min="4865" max="4865" width="10.109375" style="13" customWidth="1"/>
    <col min="4866" max="4866" width="3.6640625" style="13" customWidth="1"/>
    <col min="4867" max="5107" width="8.88671875" style="13"/>
    <col min="5108" max="5108" width="26.44140625" style="13" customWidth="1"/>
    <col min="5109" max="5109" width="7.88671875" style="13" customWidth="1"/>
    <col min="5110" max="5110" width="1.44140625" style="13" customWidth="1"/>
    <col min="5111" max="5111" width="7.88671875" style="13" customWidth="1"/>
    <col min="5112" max="5112" width="1.44140625" style="13" customWidth="1"/>
    <col min="5113" max="5113" width="7.88671875" style="13" customWidth="1"/>
    <col min="5114" max="5114" width="1.44140625" style="13" customWidth="1"/>
    <col min="5115" max="5115" width="7.88671875" style="13" customWidth="1"/>
    <col min="5116" max="5116" width="1.44140625" style="13" customWidth="1"/>
    <col min="5117" max="5117" width="7.88671875" style="13" customWidth="1"/>
    <col min="5118" max="5118" width="1.44140625" style="13" customWidth="1"/>
    <col min="5119" max="5119" width="7.88671875" style="13" customWidth="1"/>
    <col min="5120" max="5120" width="1.44140625" style="13" customWidth="1"/>
    <col min="5121" max="5121" width="10.109375" style="13" customWidth="1"/>
    <col min="5122" max="5122" width="3.6640625" style="13" customWidth="1"/>
    <col min="5123" max="5363" width="8.88671875" style="13"/>
    <col min="5364" max="5364" width="26.44140625" style="13" customWidth="1"/>
    <col min="5365" max="5365" width="7.88671875" style="13" customWidth="1"/>
    <col min="5366" max="5366" width="1.44140625" style="13" customWidth="1"/>
    <col min="5367" max="5367" width="7.88671875" style="13" customWidth="1"/>
    <col min="5368" max="5368" width="1.44140625" style="13" customWidth="1"/>
    <col min="5369" max="5369" width="7.88671875" style="13" customWidth="1"/>
    <col min="5370" max="5370" width="1.44140625" style="13" customWidth="1"/>
    <col min="5371" max="5371" width="7.88671875" style="13" customWidth="1"/>
    <col min="5372" max="5372" width="1.44140625" style="13" customWidth="1"/>
    <col min="5373" max="5373" width="7.88671875" style="13" customWidth="1"/>
    <col min="5374" max="5374" width="1.44140625" style="13" customWidth="1"/>
    <col min="5375" max="5375" width="7.88671875" style="13" customWidth="1"/>
    <col min="5376" max="5376" width="1.44140625" style="13" customWidth="1"/>
    <col min="5377" max="5377" width="10.109375" style="13" customWidth="1"/>
    <col min="5378" max="5378" width="3.6640625" style="13" customWidth="1"/>
    <col min="5379" max="5619" width="8.88671875" style="13"/>
    <col min="5620" max="5620" width="26.44140625" style="13" customWidth="1"/>
    <col min="5621" max="5621" width="7.88671875" style="13" customWidth="1"/>
    <col min="5622" max="5622" width="1.44140625" style="13" customWidth="1"/>
    <col min="5623" max="5623" width="7.88671875" style="13" customWidth="1"/>
    <col min="5624" max="5624" width="1.44140625" style="13" customWidth="1"/>
    <col min="5625" max="5625" width="7.88671875" style="13" customWidth="1"/>
    <col min="5626" max="5626" width="1.44140625" style="13" customWidth="1"/>
    <col min="5627" max="5627" width="7.88671875" style="13" customWidth="1"/>
    <col min="5628" max="5628" width="1.44140625" style="13" customWidth="1"/>
    <col min="5629" max="5629" width="7.88671875" style="13" customWidth="1"/>
    <col min="5630" max="5630" width="1.44140625" style="13" customWidth="1"/>
    <col min="5631" max="5631" width="7.88671875" style="13" customWidth="1"/>
    <col min="5632" max="5632" width="1.44140625" style="13" customWidth="1"/>
    <col min="5633" max="5633" width="10.109375" style="13" customWidth="1"/>
    <col min="5634" max="5634" width="3.6640625" style="13" customWidth="1"/>
    <col min="5635" max="5875" width="8.88671875" style="13"/>
    <col min="5876" max="5876" width="26.44140625" style="13" customWidth="1"/>
    <col min="5877" max="5877" width="7.88671875" style="13" customWidth="1"/>
    <col min="5878" max="5878" width="1.44140625" style="13" customWidth="1"/>
    <col min="5879" max="5879" width="7.88671875" style="13" customWidth="1"/>
    <col min="5880" max="5880" width="1.44140625" style="13" customWidth="1"/>
    <col min="5881" max="5881" width="7.88671875" style="13" customWidth="1"/>
    <col min="5882" max="5882" width="1.44140625" style="13" customWidth="1"/>
    <col min="5883" max="5883" width="7.88671875" style="13" customWidth="1"/>
    <col min="5884" max="5884" width="1.44140625" style="13" customWidth="1"/>
    <col min="5885" max="5885" width="7.88671875" style="13" customWidth="1"/>
    <col min="5886" max="5886" width="1.44140625" style="13" customWidth="1"/>
    <col min="5887" max="5887" width="7.88671875" style="13" customWidth="1"/>
    <col min="5888" max="5888" width="1.44140625" style="13" customWidth="1"/>
    <col min="5889" max="5889" width="10.109375" style="13" customWidth="1"/>
    <col min="5890" max="5890" width="3.6640625" style="13" customWidth="1"/>
    <col min="5891" max="6131" width="8.88671875" style="13"/>
    <col min="6132" max="6132" width="26.44140625" style="13" customWidth="1"/>
    <col min="6133" max="6133" width="7.88671875" style="13" customWidth="1"/>
    <col min="6134" max="6134" width="1.44140625" style="13" customWidth="1"/>
    <col min="6135" max="6135" width="7.88671875" style="13" customWidth="1"/>
    <col min="6136" max="6136" width="1.44140625" style="13" customWidth="1"/>
    <col min="6137" max="6137" width="7.88671875" style="13" customWidth="1"/>
    <col min="6138" max="6138" width="1.44140625" style="13" customWidth="1"/>
    <col min="6139" max="6139" width="7.88671875" style="13" customWidth="1"/>
    <col min="6140" max="6140" width="1.44140625" style="13" customWidth="1"/>
    <col min="6141" max="6141" width="7.88671875" style="13" customWidth="1"/>
    <col min="6142" max="6142" width="1.44140625" style="13" customWidth="1"/>
    <col min="6143" max="6143" width="7.88671875" style="13" customWidth="1"/>
    <col min="6144" max="6144" width="1.44140625" style="13" customWidth="1"/>
    <col min="6145" max="6145" width="10.109375" style="13" customWidth="1"/>
    <col min="6146" max="6146" width="3.6640625" style="13" customWidth="1"/>
    <col min="6147" max="6387" width="8.88671875" style="13"/>
    <col min="6388" max="6388" width="26.44140625" style="13" customWidth="1"/>
    <col min="6389" max="6389" width="7.88671875" style="13" customWidth="1"/>
    <col min="6390" max="6390" width="1.44140625" style="13" customWidth="1"/>
    <col min="6391" max="6391" width="7.88671875" style="13" customWidth="1"/>
    <col min="6392" max="6392" width="1.44140625" style="13" customWidth="1"/>
    <col min="6393" max="6393" width="7.88671875" style="13" customWidth="1"/>
    <col min="6394" max="6394" width="1.44140625" style="13" customWidth="1"/>
    <col min="6395" max="6395" width="7.88671875" style="13" customWidth="1"/>
    <col min="6396" max="6396" width="1.44140625" style="13" customWidth="1"/>
    <col min="6397" max="6397" width="7.88671875" style="13" customWidth="1"/>
    <col min="6398" max="6398" width="1.44140625" style="13" customWidth="1"/>
    <col min="6399" max="6399" width="7.88671875" style="13" customWidth="1"/>
    <col min="6400" max="6400" width="1.44140625" style="13" customWidth="1"/>
    <col min="6401" max="6401" width="10.109375" style="13" customWidth="1"/>
    <col min="6402" max="6402" width="3.6640625" style="13" customWidth="1"/>
    <col min="6403" max="6643" width="8.88671875" style="13"/>
    <col min="6644" max="6644" width="26.44140625" style="13" customWidth="1"/>
    <col min="6645" max="6645" width="7.88671875" style="13" customWidth="1"/>
    <col min="6646" max="6646" width="1.44140625" style="13" customWidth="1"/>
    <col min="6647" max="6647" width="7.88671875" style="13" customWidth="1"/>
    <col min="6648" max="6648" width="1.44140625" style="13" customWidth="1"/>
    <col min="6649" max="6649" width="7.88671875" style="13" customWidth="1"/>
    <col min="6650" max="6650" width="1.44140625" style="13" customWidth="1"/>
    <col min="6651" max="6651" width="7.88671875" style="13" customWidth="1"/>
    <col min="6652" max="6652" width="1.44140625" style="13" customWidth="1"/>
    <col min="6653" max="6653" width="7.88671875" style="13" customWidth="1"/>
    <col min="6654" max="6654" width="1.44140625" style="13" customWidth="1"/>
    <col min="6655" max="6655" width="7.88671875" style="13" customWidth="1"/>
    <col min="6656" max="6656" width="1.44140625" style="13" customWidth="1"/>
    <col min="6657" max="6657" width="10.109375" style="13" customWidth="1"/>
    <col min="6658" max="6658" width="3.6640625" style="13" customWidth="1"/>
    <col min="6659" max="6899" width="8.88671875" style="13"/>
    <col min="6900" max="6900" width="26.44140625" style="13" customWidth="1"/>
    <col min="6901" max="6901" width="7.88671875" style="13" customWidth="1"/>
    <col min="6902" max="6902" width="1.44140625" style="13" customWidth="1"/>
    <col min="6903" max="6903" width="7.88671875" style="13" customWidth="1"/>
    <col min="6904" max="6904" width="1.44140625" style="13" customWidth="1"/>
    <col min="6905" max="6905" width="7.88671875" style="13" customWidth="1"/>
    <col min="6906" max="6906" width="1.44140625" style="13" customWidth="1"/>
    <col min="6907" max="6907" width="7.88671875" style="13" customWidth="1"/>
    <col min="6908" max="6908" width="1.44140625" style="13" customWidth="1"/>
    <col min="6909" max="6909" width="7.88671875" style="13" customWidth="1"/>
    <col min="6910" max="6910" width="1.44140625" style="13" customWidth="1"/>
    <col min="6911" max="6911" width="7.88671875" style="13" customWidth="1"/>
    <col min="6912" max="6912" width="1.44140625" style="13" customWidth="1"/>
    <col min="6913" max="6913" width="10.109375" style="13" customWidth="1"/>
    <col min="6914" max="6914" width="3.6640625" style="13" customWidth="1"/>
    <col min="6915" max="7155" width="8.88671875" style="13"/>
    <col min="7156" max="7156" width="26.44140625" style="13" customWidth="1"/>
    <col min="7157" max="7157" width="7.88671875" style="13" customWidth="1"/>
    <col min="7158" max="7158" width="1.44140625" style="13" customWidth="1"/>
    <col min="7159" max="7159" width="7.88671875" style="13" customWidth="1"/>
    <col min="7160" max="7160" width="1.44140625" style="13" customWidth="1"/>
    <col min="7161" max="7161" width="7.88671875" style="13" customWidth="1"/>
    <col min="7162" max="7162" width="1.44140625" style="13" customWidth="1"/>
    <col min="7163" max="7163" width="7.88671875" style="13" customWidth="1"/>
    <col min="7164" max="7164" width="1.44140625" style="13" customWidth="1"/>
    <col min="7165" max="7165" width="7.88671875" style="13" customWidth="1"/>
    <col min="7166" max="7166" width="1.44140625" style="13" customWidth="1"/>
    <col min="7167" max="7167" width="7.88671875" style="13" customWidth="1"/>
    <col min="7168" max="7168" width="1.44140625" style="13" customWidth="1"/>
    <col min="7169" max="7169" width="10.109375" style="13" customWidth="1"/>
    <col min="7170" max="7170" width="3.6640625" style="13" customWidth="1"/>
    <col min="7171" max="7411" width="8.88671875" style="13"/>
    <col min="7412" max="7412" width="26.44140625" style="13" customWidth="1"/>
    <col min="7413" max="7413" width="7.88671875" style="13" customWidth="1"/>
    <col min="7414" max="7414" width="1.44140625" style="13" customWidth="1"/>
    <col min="7415" max="7415" width="7.88671875" style="13" customWidth="1"/>
    <col min="7416" max="7416" width="1.44140625" style="13" customWidth="1"/>
    <col min="7417" max="7417" width="7.88671875" style="13" customWidth="1"/>
    <col min="7418" max="7418" width="1.44140625" style="13" customWidth="1"/>
    <col min="7419" max="7419" width="7.88671875" style="13" customWidth="1"/>
    <col min="7420" max="7420" width="1.44140625" style="13" customWidth="1"/>
    <col min="7421" max="7421" width="7.88671875" style="13" customWidth="1"/>
    <col min="7422" max="7422" width="1.44140625" style="13" customWidth="1"/>
    <col min="7423" max="7423" width="7.88671875" style="13" customWidth="1"/>
    <col min="7424" max="7424" width="1.44140625" style="13" customWidth="1"/>
    <col min="7425" max="7425" width="10.109375" style="13" customWidth="1"/>
    <col min="7426" max="7426" width="3.6640625" style="13" customWidth="1"/>
    <col min="7427" max="7667" width="8.88671875" style="13"/>
    <col min="7668" max="7668" width="26.44140625" style="13" customWidth="1"/>
    <col min="7669" max="7669" width="7.88671875" style="13" customWidth="1"/>
    <col min="7670" max="7670" width="1.44140625" style="13" customWidth="1"/>
    <col min="7671" max="7671" width="7.88671875" style="13" customWidth="1"/>
    <col min="7672" max="7672" width="1.44140625" style="13" customWidth="1"/>
    <col min="7673" max="7673" width="7.88671875" style="13" customWidth="1"/>
    <col min="7674" max="7674" width="1.44140625" style="13" customWidth="1"/>
    <col min="7675" max="7675" width="7.88671875" style="13" customWidth="1"/>
    <col min="7676" max="7676" width="1.44140625" style="13" customWidth="1"/>
    <col min="7677" max="7677" width="7.88671875" style="13" customWidth="1"/>
    <col min="7678" max="7678" width="1.44140625" style="13" customWidth="1"/>
    <col min="7679" max="7679" width="7.88671875" style="13" customWidth="1"/>
    <col min="7680" max="7680" width="1.44140625" style="13" customWidth="1"/>
    <col min="7681" max="7681" width="10.109375" style="13" customWidth="1"/>
    <col min="7682" max="7682" width="3.6640625" style="13" customWidth="1"/>
    <col min="7683" max="7923" width="8.88671875" style="13"/>
    <col min="7924" max="7924" width="26.44140625" style="13" customWidth="1"/>
    <col min="7925" max="7925" width="7.88671875" style="13" customWidth="1"/>
    <col min="7926" max="7926" width="1.44140625" style="13" customWidth="1"/>
    <col min="7927" max="7927" width="7.88671875" style="13" customWidth="1"/>
    <col min="7928" max="7928" width="1.44140625" style="13" customWidth="1"/>
    <col min="7929" max="7929" width="7.88671875" style="13" customWidth="1"/>
    <col min="7930" max="7930" width="1.44140625" style="13" customWidth="1"/>
    <col min="7931" max="7931" width="7.88671875" style="13" customWidth="1"/>
    <col min="7932" max="7932" width="1.44140625" style="13" customWidth="1"/>
    <col min="7933" max="7933" width="7.88671875" style="13" customWidth="1"/>
    <col min="7934" max="7934" width="1.44140625" style="13" customWidth="1"/>
    <col min="7935" max="7935" width="7.88671875" style="13" customWidth="1"/>
    <col min="7936" max="7936" width="1.44140625" style="13" customWidth="1"/>
    <col min="7937" max="7937" width="10.109375" style="13" customWidth="1"/>
    <col min="7938" max="7938" width="3.6640625" style="13" customWidth="1"/>
    <col min="7939" max="8179" width="8.88671875" style="13"/>
    <col min="8180" max="8180" width="26.44140625" style="13" customWidth="1"/>
    <col min="8181" max="8181" width="7.88671875" style="13" customWidth="1"/>
    <col min="8182" max="8182" width="1.44140625" style="13" customWidth="1"/>
    <col min="8183" max="8183" width="7.88671875" style="13" customWidth="1"/>
    <col min="8184" max="8184" width="1.44140625" style="13" customWidth="1"/>
    <col min="8185" max="8185" width="7.88671875" style="13" customWidth="1"/>
    <col min="8186" max="8186" width="1.44140625" style="13" customWidth="1"/>
    <col min="8187" max="8187" width="7.88671875" style="13" customWidth="1"/>
    <col min="8188" max="8188" width="1.44140625" style="13" customWidth="1"/>
    <col min="8189" max="8189" width="7.88671875" style="13" customWidth="1"/>
    <col min="8190" max="8190" width="1.44140625" style="13" customWidth="1"/>
    <col min="8191" max="8191" width="7.88671875" style="13" customWidth="1"/>
    <col min="8192" max="8192" width="1.44140625" style="13" customWidth="1"/>
    <col min="8193" max="8193" width="10.109375" style="13" customWidth="1"/>
    <col min="8194" max="8194" width="3.6640625" style="13" customWidth="1"/>
    <col min="8195" max="8435" width="8.88671875" style="13"/>
    <col min="8436" max="8436" width="26.44140625" style="13" customWidth="1"/>
    <col min="8437" max="8437" width="7.88671875" style="13" customWidth="1"/>
    <col min="8438" max="8438" width="1.44140625" style="13" customWidth="1"/>
    <col min="8439" max="8439" width="7.88671875" style="13" customWidth="1"/>
    <col min="8440" max="8440" width="1.44140625" style="13" customWidth="1"/>
    <col min="8441" max="8441" width="7.88671875" style="13" customWidth="1"/>
    <col min="8442" max="8442" width="1.44140625" style="13" customWidth="1"/>
    <col min="8443" max="8443" width="7.88671875" style="13" customWidth="1"/>
    <col min="8444" max="8444" width="1.44140625" style="13" customWidth="1"/>
    <col min="8445" max="8445" width="7.88671875" style="13" customWidth="1"/>
    <col min="8446" max="8446" width="1.44140625" style="13" customWidth="1"/>
    <col min="8447" max="8447" width="7.88671875" style="13" customWidth="1"/>
    <col min="8448" max="8448" width="1.44140625" style="13" customWidth="1"/>
    <col min="8449" max="8449" width="10.109375" style="13" customWidth="1"/>
    <col min="8450" max="8450" width="3.6640625" style="13" customWidth="1"/>
    <col min="8451" max="8691" width="8.88671875" style="13"/>
    <col min="8692" max="8692" width="26.44140625" style="13" customWidth="1"/>
    <col min="8693" max="8693" width="7.88671875" style="13" customWidth="1"/>
    <col min="8694" max="8694" width="1.44140625" style="13" customWidth="1"/>
    <col min="8695" max="8695" width="7.88671875" style="13" customWidth="1"/>
    <col min="8696" max="8696" width="1.44140625" style="13" customWidth="1"/>
    <col min="8697" max="8697" width="7.88671875" style="13" customWidth="1"/>
    <col min="8698" max="8698" width="1.44140625" style="13" customWidth="1"/>
    <col min="8699" max="8699" width="7.88671875" style="13" customWidth="1"/>
    <col min="8700" max="8700" width="1.44140625" style="13" customWidth="1"/>
    <col min="8701" max="8701" width="7.88671875" style="13" customWidth="1"/>
    <col min="8702" max="8702" width="1.44140625" style="13" customWidth="1"/>
    <col min="8703" max="8703" width="7.88671875" style="13" customWidth="1"/>
    <col min="8704" max="8704" width="1.44140625" style="13" customWidth="1"/>
    <col min="8705" max="8705" width="10.109375" style="13" customWidth="1"/>
    <col min="8706" max="8706" width="3.6640625" style="13" customWidth="1"/>
    <col min="8707" max="8947" width="8.88671875" style="13"/>
    <col min="8948" max="8948" width="26.44140625" style="13" customWidth="1"/>
    <col min="8949" max="8949" width="7.88671875" style="13" customWidth="1"/>
    <col min="8950" max="8950" width="1.44140625" style="13" customWidth="1"/>
    <col min="8951" max="8951" width="7.88671875" style="13" customWidth="1"/>
    <col min="8952" max="8952" width="1.44140625" style="13" customWidth="1"/>
    <col min="8953" max="8953" width="7.88671875" style="13" customWidth="1"/>
    <col min="8954" max="8954" width="1.44140625" style="13" customWidth="1"/>
    <col min="8955" max="8955" width="7.88671875" style="13" customWidth="1"/>
    <col min="8956" max="8956" width="1.44140625" style="13" customWidth="1"/>
    <col min="8957" max="8957" width="7.88671875" style="13" customWidth="1"/>
    <col min="8958" max="8958" width="1.44140625" style="13" customWidth="1"/>
    <col min="8959" max="8959" width="7.88671875" style="13" customWidth="1"/>
    <col min="8960" max="8960" width="1.44140625" style="13" customWidth="1"/>
    <col min="8961" max="8961" width="10.109375" style="13" customWidth="1"/>
    <col min="8962" max="8962" width="3.6640625" style="13" customWidth="1"/>
    <col min="8963" max="9203" width="8.88671875" style="13"/>
    <col min="9204" max="9204" width="26.44140625" style="13" customWidth="1"/>
    <col min="9205" max="9205" width="7.88671875" style="13" customWidth="1"/>
    <col min="9206" max="9206" width="1.44140625" style="13" customWidth="1"/>
    <col min="9207" max="9207" width="7.88671875" style="13" customWidth="1"/>
    <col min="9208" max="9208" width="1.44140625" style="13" customWidth="1"/>
    <col min="9209" max="9209" width="7.88671875" style="13" customWidth="1"/>
    <col min="9210" max="9210" width="1.44140625" style="13" customWidth="1"/>
    <col min="9211" max="9211" width="7.88671875" style="13" customWidth="1"/>
    <col min="9212" max="9212" width="1.44140625" style="13" customWidth="1"/>
    <col min="9213" max="9213" width="7.88671875" style="13" customWidth="1"/>
    <col min="9214" max="9214" width="1.44140625" style="13" customWidth="1"/>
    <col min="9215" max="9215" width="7.88671875" style="13" customWidth="1"/>
    <col min="9216" max="9216" width="1.44140625" style="13" customWidth="1"/>
    <col min="9217" max="9217" width="10.109375" style="13" customWidth="1"/>
    <col min="9218" max="9218" width="3.6640625" style="13" customWidth="1"/>
    <col min="9219" max="9459" width="8.88671875" style="13"/>
    <col min="9460" max="9460" width="26.44140625" style="13" customWidth="1"/>
    <col min="9461" max="9461" width="7.88671875" style="13" customWidth="1"/>
    <col min="9462" max="9462" width="1.44140625" style="13" customWidth="1"/>
    <col min="9463" max="9463" width="7.88671875" style="13" customWidth="1"/>
    <col min="9464" max="9464" width="1.44140625" style="13" customWidth="1"/>
    <col min="9465" max="9465" width="7.88671875" style="13" customWidth="1"/>
    <col min="9466" max="9466" width="1.44140625" style="13" customWidth="1"/>
    <col min="9467" max="9467" width="7.88671875" style="13" customWidth="1"/>
    <col min="9468" max="9468" width="1.44140625" style="13" customWidth="1"/>
    <col min="9469" max="9469" width="7.88671875" style="13" customWidth="1"/>
    <col min="9470" max="9470" width="1.44140625" style="13" customWidth="1"/>
    <col min="9471" max="9471" width="7.88671875" style="13" customWidth="1"/>
    <col min="9472" max="9472" width="1.44140625" style="13" customWidth="1"/>
    <col min="9473" max="9473" width="10.109375" style="13" customWidth="1"/>
    <col min="9474" max="9474" width="3.6640625" style="13" customWidth="1"/>
    <col min="9475" max="9715" width="8.88671875" style="13"/>
    <col min="9716" max="9716" width="26.44140625" style="13" customWidth="1"/>
    <col min="9717" max="9717" width="7.88671875" style="13" customWidth="1"/>
    <col min="9718" max="9718" width="1.44140625" style="13" customWidth="1"/>
    <col min="9719" max="9719" width="7.88671875" style="13" customWidth="1"/>
    <col min="9720" max="9720" width="1.44140625" style="13" customWidth="1"/>
    <col min="9721" max="9721" width="7.88671875" style="13" customWidth="1"/>
    <col min="9722" max="9722" width="1.44140625" style="13" customWidth="1"/>
    <col min="9723" max="9723" width="7.88671875" style="13" customWidth="1"/>
    <col min="9724" max="9724" width="1.44140625" style="13" customWidth="1"/>
    <col min="9725" max="9725" width="7.88671875" style="13" customWidth="1"/>
    <col min="9726" max="9726" width="1.44140625" style="13" customWidth="1"/>
    <col min="9727" max="9727" width="7.88671875" style="13" customWidth="1"/>
    <col min="9728" max="9728" width="1.44140625" style="13" customWidth="1"/>
    <col min="9729" max="9729" width="10.109375" style="13" customWidth="1"/>
    <col min="9730" max="9730" width="3.6640625" style="13" customWidth="1"/>
    <col min="9731" max="9971" width="8.88671875" style="13"/>
    <col min="9972" max="9972" width="26.44140625" style="13" customWidth="1"/>
    <col min="9973" max="9973" width="7.88671875" style="13" customWidth="1"/>
    <col min="9974" max="9974" width="1.44140625" style="13" customWidth="1"/>
    <col min="9975" max="9975" width="7.88671875" style="13" customWidth="1"/>
    <col min="9976" max="9976" width="1.44140625" style="13" customWidth="1"/>
    <col min="9977" max="9977" width="7.88671875" style="13" customWidth="1"/>
    <col min="9978" max="9978" width="1.44140625" style="13" customWidth="1"/>
    <col min="9979" max="9979" width="7.88671875" style="13" customWidth="1"/>
    <col min="9980" max="9980" width="1.44140625" style="13" customWidth="1"/>
    <col min="9981" max="9981" width="7.88671875" style="13" customWidth="1"/>
    <col min="9982" max="9982" width="1.44140625" style="13" customWidth="1"/>
    <col min="9983" max="9983" width="7.88671875" style="13" customWidth="1"/>
    <col min="9984" max="9984" width="1.44140625" style="13" customWidth="1"/>
    <col min="9985" max="9985" width="10.109375" style="13" customWidth="1"/>
    <col min="9986" max="9986" width="3.6640625" style="13" customWidth="1"/>
    <col min="9987" max="10227" width="8.88671875" style="13"/>
    <col min="10228" max="10228" width="26.44140625" style="13" customWidth="1"/>
    <col min="10229" max="10229" width="7.88671875" style="13" customWidth="1"/>
    <col min="10230" max="10230" width="1.44140625" style="13" customWidth="1"/>
    <col min="10231" max="10231" width="7.88671875" style="13" customWidth="1"/>
    <col min="10232" max="10232" width="1.44140625" style="13" customWidth="1"/>
    <col min="10233" max="10233" width="7.88671875" style="13" customWidth="1"/>
    <col min="10234" max="10234" width="1.44140625" style="13" customWidth="1"/>
    <col min="10235" max="10235" width="7.88671875" style="13" customWidth="1"/>
    <col min="10236" max="10236" width="1.44140625" style="13" customWidth="1"/>
    <col min="10237" max="10237" width="7.88671875" style="13" customWidth="1"/>
    <col min="10238" max="10238" width="1.44140625" style="13" customWidth="1"/>
    <col min="10239" max="10239" width="7.88671875" style="13" customWidth="1"/>
    <col min="10240" max="10240" width="1.44140625" style="13" customWidth="1"/>
    <col min="10241" max="10241" width="10.109375" style="13" customWidth="1"/>
    <col min="10242" max="10242" width="3.6640625" style="13" customWidth="1"/>
    <col min="10243" max="10483" width="8.88671875" style="13"/>
    <col min="10484" max="10484" width="26.44140625" style="13" customWidth="1"/>
    <col min="10485" max="10485" width="7.88671875" style="13" customWidth="1"/>
    <col min="10486" max="10486" width="1.44140625" style="13" customWidth="1"/>
    <col min="10487" max="10487" width="7.88671875" style="13" customWidth="1"/>
    <col min="10488" max="10488" width="1.44140625" style="13" customWidth="1"/>
    <col min="10489" max="10489" width="7.88671875" style="13" customWidth="1"/>
    <col min="10490" max="10490" width="1.44140625" style="13" customWidth="1"/>
    <col min="10491" max="10491" width="7.88671875" style="13" customWidth="1"/>
    <col min="10492" max="10492" width="1.44140625" style="13" customWidth="1"/>
    <col min="10493" max="10493" width="7.88671875" style="13" customWidth="1"/>
    <col min="10494" max="10494" width="1.44140625" style="13" customWidth="1"/>
    <col min="10495" max="10495" width="7.88671875" style="13" customWidth="1"/>
    <col min="10496" max="10496" width="1.44140625" style="13" customWidth="1"/>
    <col min="10497" max="10497" width="10.109375" style="13" customWidth="1"/>
    <col min="10498" max="10498" width="3.6640625" style="13" customWidth="1"/>
    <col min="10499" max="10739" width="8.88671875" style="13"/>
    <col min="10740" max="10740" width="26.44140625" style="13" customWidth="1"/>
    <col min="10741" max="10741" width="7.88671875" style="13" customWidth="1"/>
    <col min="10742" max="10742" width="1.44140625" style="13" customWidth="1"/>
    <col min="10743" max="10743" width="7.88671875" style="13" customWidth="1"/>
    <col min="10744" max="10744" width="1.44140625" style="13" customWidth="1"/>
    <col min="10745" max="10745" width="7.88671875" style="13" customWidth="1"/>
    <col min="10746" max="10746" width="1.44140625" style="13" customWidth="1"/>
    <col min="10747" max="10747" width="7.88671875" style="13" customWidth="1"/>
    <col min="10748" max="10748" width="1.44140625" style="13" customWidth="1"/>
    <col min="10749" max="10749" width="7.88671875" style="13" customWidth="1"/>
    <col min="10750" max="10750" width="1.44140625" style="13" customWidth="1"/>
    <col min="10751" max="10751" width="7.88671875" style="13" customWidth="1"/>
    <col min="10752" max="10752" width="1.44140625" style="13" customWidth="1"/>
    <col min="10753" max="10753" width="10.109375" style="13" customWidth="1"/>
    <col min="10754" max="10754" width="3.6640625" style="13" customWidth="1"/>
    <col min="10755" max="10995" width="8.88671875" style="13"/>
    <col min="10996" max="10996" width="26.44140625" style="13" customWidth="1"/>
    <col min="10997" max="10997" width="7.88671875" style="13" customWidth="1"/>
    <col min="10998" max="10998" width="1.44140625" style="13" customWidth="1"/>
    <col min="10999" max="10999" width="7.88671875" style="13" customWidth="1"/>
    <col min="11000" max="11000" width="1.44140625" style="13" customWidth="1"/>
    <col min="11001" max="11001" width="7.88671875" style="13" customWidth="1"/>
    <col min="11002" max="11002" width="1.44140625" style="13" customWidth="1"/>
    <col min="11003" max="11003" width="7.88671875" style="13" customWidth="1"/>
    <col min="11004" max="11004" width="1.44140625" style="13" customWidth="1"/>
    <col min="11005" max="11005" width="7.88671875" style="13" customWidth="1"/>
    <col min="11006" max="11006" width="1.44140625" style="13" customWidth="1"/>
    <col min="11007" max="11007" width="7.88671875" style="13" customWidth="1"/>
    <col min="11008" max="11008" width="1.44140625" style="13" customWidth="1"/>
    <col min="11009" max="11009" width="10.109375" style="13" customWidth="1"/>
    <col min="11010" max="11010" width="3.6640625" style="13" customWidth="1"/>
    <col min="11011" max="11251" width="8.88671875" style="13"/>
    <col min="11252" max="11252" width="26.44140625" style="13" customWidth="1"/>
    <col min="11253" max="11253" width="7.88671875" style="13" customWidth="1"/>
    <col min="11254" max="11254" width="1.44140625" style="13" customWidth="1"/>
    <col min="11255" max="11255" width="7.88671875" style="13" customWidth="1"/>
    <col min="11256" max="11256" width="1.44140625" style="13" customWidth="1"/>
    <col min="11257" max="11257" width="7.88671875" style="13" customWidth="1"/>
    <col min="11258" max="11258" width="1.44140625" style="13" customWidth="1"/>
    <col min="11259" max="11259" width="7.88671875" style="13" customWidth="1"/>
    <col min="11260" max="11260" width="1.44140625" style="13" customWidth="1"/>
    <col min="11261" max="11261" width="7.88671875" style="13" customWidth="1"/>
    <col min="11262" max="11262" width="1.44140625" style="13" customWidth="1"/>
    <col min="11263" max="11263" width="7.88671875" style="13" customWidth="1"/>
    <col min="11264" max="11264" width="1.44140625" style="13" customWidth="1"/>
    <col min="11265" max="11265" width="10.109375" style="13" customWidth="1"/>
    <col min="11266" max="11266" width="3.6640625" style="13" customWidth="1"/>
    <col min="11267" max="11507" width="8.88671875" style="13"/>
    <col min="11508" max="11508" width="26.44140625" style="13" customWidth="1"/>
    <col min="11509" max="11509" width="7.88671875" style="13" customWidth="1"/>
    <col min="11510" max="11510" width="1.44140625" style="13" customWidth="1"/>
    <col min="11511" max="11511" width="7.88671875" style="13" customWidth="1"/>
    <col min="11512" max="11512" width="1.44140625" style="13" customWidth="1"/>
    <col min="11513" max="11513" width="7.88671875" style="13" customWidth="1"/>
    <col min="11514" max="11514" width="1.44140625" style="13" customWidth="1"/>
    <col min="11515" max="11515" width="7.88671875" style="13" customWidth="1"/>
    <col min="11516" max="11516" width="1.44140625" style="13" customWidth="1"/>
    <col min="11517" max="11517" width="7.88671875" style="13" customWidth="1"/>
    <col min="11518" max="11518" width="1.44140625" style="13" customWidth="1"/>
    <col min="11519" max="11519" width="7.88671875" style="13" customWidth="1"/>
    <col min="11520" max="11520" width="1.44140625" style="13" customWidth="1"/>
    <col min="11521" max="11521" width="10.109375" style="13" customWidth="1"/>
    <col min="11522" max="11522" width="3.6640625" style="13" customWidth="1"/>
    <col min="11523" max="11763" width="8.88671875" style="13"/>
    <col min="11764" max="11764" width="26.44140625" style="13" customWidth="1"/>
    <col min="11765" max="11765" width="7.88671875" style="13" customWidth="1"/>
    <col min="11766" max="11766" width="1.44140625" style="13" customWidth="1"/>
    <col min="11767" max="11767" width="7.88671875" style="13" customWidth="1"/>
    <col min="11768" max="11768" width="1.44140625" style="13" customWidth="1"/>
    <col min="11769" max="11769" width="7.88671875" style="13" customWidth="1"/>
    <col min="11770" max="11770" width="1.44140625" style="13" customWidth="1"/>
    <col min="11771" max="11771" width="7.88671875" style="13" customWidth="1"/>
    <col min="11772" max="11772" width="1.44140625" style="13" customWidth="1"/>
    <col min="11773" max="11773" width="7.88671875" style="13" customWidth="1"/>
    <col min="11774" max="11774" width="1.44140625" style="13" customWidth="1"/>
    <col min="11775" max="11775" width="7.88671875" style="13" customWidth="1"/>
    <col min="11776" max="11776" width="1.44140625" style="13" customWidth="1"/>
    <col min="11777" max="11777" width="10.109375" style="13" customWidth="1"/>
    <col min="11778" max="11778" width="3.6640625" style="13" customWidth="1"/>
    <col min="11779" max="12019" width="8.88671875" style="13"/>
    <col min="12020" max="12020" width="26.44140625" style="13" customWidth="1"/>
    <col min="12021" max="12021" width="7.88671875" style="13" customWidth="1"/>
    <col min="12022" max="12022" width="1.44140625" style="13" customWidth="1"/>
    <col min="12023" max="12023" width="7.88671875" style="13" customWidth="1"/>
    <col min="12024" max="12024" width="1.44140625" style="13" customWidth="1"/>
    <col min="12025" max="12025" width="7.88671875" style="13" customWidth="1"/>
    <col min="12026" max="12026" width="1.44140625" style="13" customWidth="1"/>
    <col min="12027" max="12027" width="7.88671875" style="13" customWidth="1"/>
    <col min="12028" max="12028" width="1.44140625" style="13" customWidth="1"/>
    <col min="12029" max="12029" width="7.88671875" style="13" customWidth="1"/>
    <col min="12030" max="12030" width="1.44140625" style="13" customWidth="1"/>
    <col min="12031" max="12031" width="7.88671875" style="13" customWidth="1"/>
    <col min="12032" max="12032" width="1.44140625" style="13" customWidth="1"/>
    <col min="12033" max="12033" width="10.109375" style="13" customWidth="1"/>
    <col min="12034" max="12034" width="3.6640625" style="13" customWidth="1"/>
    <col min="12035" max="12275" width="8.88671875" style="13"/>
    <col min="12276" max="12276" width="26.44140625" style="13" customWidth="1"/>
    <col min="12277" max="12277" width="7.88671875" style="13" customWidth="1"/>
    <col min="12278" max="12278" width="1.44140625" style="13" customWidth="1"/>
    <col min="12279" max="12279" width="7.88671875" style="13" customWidth="1"/>
    <col min="12280" max="12280" width="1.44140625" style="13" customWidth="1"/>
    <col min="12281" max="12281" width="7.88671875" style="13" customWidth="1"/>
    <col min="12282" max="12282" width="1.44140625" style="13" customWidth="1"/>
    <col min="12283" max="12283" width="7.88671875" style="13" customWidth="1"/>
    <col min="12284" max="12284" width="1.44140625" style="13" customWidth="1"/>
    <col min="12285" max="12285" width="7.88671875" style="13" customWidth="1"/>
    <col min="12286" max="12286" width="1.44140625" style="13" customWidth="1"/>
    <col min="12287" max="12287" width="7.88671875" style="13" customWidth="1"/>
    <col min="12288" max="12288" width="1.44140625" style="13" customWidth="1"/>
    <col min="12289" max="12289" width="10.109375" style="13" customWidth="1"/>
    <col min="12290" max="12290" width="3.6640625" style="13" customWidth="1"/>
    <col min="12291" max="12531" width="8.88671875" style="13"/>
    <col min="12532" max="12532" width="26.44140625" style="13" customWidth="1"/>
    <col min="12533" max="12533" width="7.88671875" style="13" customWidth="1"/>
    <col min="12534" max="12534" width="1.44140625" style="13" customWidth="1"/>
    <col min="12535" max="12535" width="7.88671875" style="13" customWidth="1"/>
    <col min="12536" max="12536" width="1.44140625" style="13" customWidth="1"/>
    <col min="12537" max="12537" width="7.88671875" style="13" customWidth="1"/>
    <col min="12538" max="12538" width="1.44140625" style="13" customWidth="1"/>
    <col min="12539" max="12539" width="7.88671875" style="13" customWidth="1"/>
    <col min="12540" max="12540" width="1.44140625" style="13" customWidth="1"/>
    <col min="12541" max="12541" width="7.88671875" style="13" customWidth="1"/>
    <col min="12542" max="12542" width="1.44140625" style="13" customWidth="1"/>
    <col min="12543" max="12543" width="7.88671875" style="13" customWidth="1"/>
    <col min="12544" max="12544" width="1.44140625" style="13" customWidth="1"/>
    <col min="12545" max="12545" width="10.109375" style="13" customWidth="1"/>
    <col min="12546" max="12546" width="3.6640625" style="13" customWidth="1"/>
    <col min="12547" max="12787" width="8.88671875" style="13"/>
    <col min="12788" max="12788" width="26.44140625" style="13" customWidth="1"/>
    <col min="12789" max="12789" width="7.88671875" style="13" customWidth="1"/>
    <col min="12790" max="12790" width="1.44140625" style="13" customWidth="1"/>
    <col min="12791" max="12791" width="7.88671875" style="13" customWidth="1"/>
    <col min="12792" max="12792" width="1.44140625" style="13" customWidth="1"/>
    <col min="12793" max="12793" width="7.88671875" style="13" customWidth="1"/>
    <col min="12794" max="12794" width="1.44140625" style="13" customWidth="1"/>
    <col min="12795" max="12795" width="7.88671875" style="13" customWidth="1"/>
    <col min="12796" max="12796" width="1.44140625" style="13" customWidth="1"/>
    <col min="12797" max="12797" width="7.88671875" style="13" customWidth="1"/>
    <col min="12798" max="12798" width="1.44140625" style="13" customWidth="1"/>
    <col min="12799" max="12799" width="7.88671875" style="13" customWidth="1"/>
    <col min="12800" max="12800" width="1.44140625" style="13" customWidth="1"/>
    <col min="12801" max="12801" width="10.109375" style="13" customWidth="1"/>
    <col min="12802" max="12802" width="3.6640625" style="13" customWidth="1"/>
    <col min="12803" max="13043" width="8.88671875" style="13"/>
    <col min="13044" max="13044" width="26.44140625" style="13" customWidth="1"/>
    <col min="13045" max="13045" width="7.88671875" style="13" customWidth="1"/>
    <col min="13046" max="13046" width="1.44140625" style="13" customWidth="1"/>
    <col min="13047" max="13047" width="7.88671875" style="13" customWidth="1"/>
    <col min="13048" max="13048" width="1.44140625" style="13" customWidth="1"/>
    <col min="13049" max="13049" width="7.88671875" style="13" customWidth="1"/>
    <col min="13050" max="13050" width="1.44140625" style="13" customWidth="1"/>
    <col min="13051" max="13051" width="7.88671875" style="13" customWidth="1"/>
    <col min="13052" max="13052" width="1.44140625" style="13" customWidth="1"/>
    <col min="13053" max="13053" width="7.88671875" style="13" customWidth="1"/>
    <col min="13054" max="13054" width="1.44140625" style="13" customWidth="1"/>
    <col min="13055" max="13055" width="7.88671875" style="13" customWidth="1"/>
    <col min="13056" max="13056" width="1.44140625" style="13" customWidth="1"/>
    <col min="13057" max="13057" width="10.109375" style="13" customWidth="1"/>
    <col min="13058" max="13058" width="3.6640625" style="13" customWidth="1"/>
    <col min="13059" max="13299" width="8.88671875" style="13"/>
    <col min="13300" max="13300" width="26.44140625" style="13" customWidth="1"/>
    <col min="13301" max="13301" width="7.88671875" style="13" customWidth="1"/>
    <col min="13302" max="13302" width="1.44140625" style="13" customWidth="1"/>
    <col min="13303" max="13303" width="7.88671875" style="13" customWidth="1"/>
    <col min="13304" max="13304" width="1.44140625" style="13" customWidth="1"/>
    <col min="13305" max="13305" width="7.88671875" style="13" customWidth="1"/>
    <col min="13306" max="13306" width="1.44140625" style="13" customWidth="1"/>
    <col min="13307" max="13307" width="7.88671875" style="13" customWidth="1"/>
    <col min="13308" max="13308" width="1.44140625" style="13" customWidth="1"/>
    <col min="13309" max="13309" width="7.88671875" style="13" customWidth="1"/>
    <col min="13310" max="13310" width="1.44140625" style="13" customWidth="1"/>
    <col min="13311" max="13311" width="7.88671875" style="13" customWidth="1"/>
    <col min="13312" max="13312" width="1.44140625" style="13" customWidth="1"/>
    <col min="13313" max="13313" width="10.109375" style="13" customWidth="1"/>
    <col min="13314" max="13314" width="3.6640625" style="13" customWidth="1"/>
    <col min="13315" max="13555" width="8.88671875" style="13"/>
    <col min="13556" max="13556" width="26.44140625" style="13" customWidth="1"/>
    <col min="13557" max="13557" width="7.88671875" style="13" customWidth="1"/>
    <col min="13558" max="13558" width="1.44140625" style="13" customWidth="1"/>
    <col min="13559" max="13559" width="7.88671875" style="13" customWidth="1"/>
    <col min="13560" max="13560" width="1.44140625" style="13" customWidth="1"/>
    <col min="13561" max="13561" width="7.88671875" style="13" customWidth="1"/>
    <col min="13562" max="13562" width="1.44140625" style="13" customWidth="1"/>
    <col min="13563" max="13563" width="7.88671875" style="13" customWidth="1"/>
    <col min="13564" max="13564" width="1.44140625" style="13" customWidth="1"/>
    <col min="13565" max="13565" width="7.88671875" style="13" customWidth="1"/>
    <col min="13566" max="13566" width="1.44140625" style="13" customWidth="1"/>
    <col min="13567" max="13567" width="7.88671875" style="13" customWidth="1"/>
    <col min="13568" max="13568" width="1.44140625" style="13" customWidth="1"/>
    <col min="13569" max="13569" width="10.109375" style="13" customWidth="1"/>
    <col min="13570" max="13570" width="3.6640625" style="13" customWidth="1"/>
    <col min="13571" max="13811" width="8.88671875" style="13"/>
    <col min="13812" max="13812" width="26.44140625" style="13" customWidth="1"/>
    <col min="13813" max="13813" width="7.88671875" style="13" customWidth="1"/>
    <col min="13814" max="13814" width="1.44140625" style="13" customWidth="1"/>
    <col min="13815" max="13815" width="7.88671875" style="13" customWidth="1"/>
    <col min="13816" max="13816" width="1.44140625" style="13" customWidth="1"/>
    <col min="13817" max="13817" width="7.88671875" style="13" customWidth="1"/>
    <col min="13818" max="13818" width="1.44140625" style="13" customWidth="1"/>
    <col min="13819" max="13819" width="7.88671875" style="13" customWidth="1"/>
    <col min="13820" max="13820" width="1.44140625" style="13" customWidth="1"/>
    <col min="13821" max="13821" width="7.88671875" style="13" customWidth="1"/>
    <col min="13822" max="13822" width="1.44140625" style="13" customWidth="1"/>
    <col min="13823" max="13823" width="7.88671875" style="13" customWidth="1"/>
    <col min="13824" max="13824" width="1.44140625" style="13" customWidth="1"/>
    <col min="13825" max="13825" width="10.109375" style="13" customWidth="1"/>
    <col min="13826" max="13826" width="3.6640625" style="13" customWidth="1"/>
    <col min="13827" max="14067" width="8.88671875" style="13"/>
    <col min="14068" max="14068" width="26.44140625" style="13" customWidth="1"/>
    <col min="14069" max="14069" width="7.88671875" style="13" customWidth="1"/>
    <col min="14070" max="14070" width="1.44140625" style="13" customWidth="1"/>
    <col min="14071" max="14071" width="7.88671875" style="13" customWidth="1"/>
    <col min="14072" max="14072" width="1.44140625" style="13" customWidth="1"/>
    <col min="14073" max="14073" width="7.88671875" style="13" customWidth="1"/>
    <col min="14074" max="14074" width="1.44140625" style="13" customWidth="1"/>
    <col min="14075" max="14075" width="7.88671875" style="13" customWidth="1"/>
    <col min="14076" max="14076" width="1.44140625" style="13" customWidth="1"/>
    <col min="14077" max="14077" width="7.88671875" style="13" customWidth="1"/>
    <col min="14078" max="14078" width="1.44140625" style="13" customWidth="1"/>
    <col min="14079" max="14079" width="7.88671875" style="13" customWidth="1"/>
    <col min="14080" max="14080" width="1.44140625" style="13" customWidth="1"/>
    <col min="14081" max="14081" width="10.109375" style="13" customWidth="1"/>
    <col min="14082" max="14082" width="3.6640625" style="13" customWidth="1"/>
    <col min="14083" max="14323" width="8.88671875" style="13"/>
    <col min="14324" max="14324" width="26.44140625" style="13" customWidth="1"/>
    <col min="14325" max="14325" width="7.88671875" style="13" customWidth="1"/>
    <col min="14326" max="14326" width="1.44140625" style="13" customWidth="1"/>
    <col min="14327" max="14327" width="7.88671875" style="13" customWidth="1"/>
    <col min="14328" max="14328" width="1.44140625" style="13" customWidth="1"/>
    <col min="14329" max="14329" width="7.88671875" style="13" customWidth="1"/>
    <col min="14330" max="14330" width="1.44140625" style="13" customWidth="1"/>
    <col min="14331" max="14331" width="7.88671875" style="13" customWidth="1"/>
    <col min="14332" max="14332" width="1.44140625" style="13" customWidth="1"/>
    <col min="14333" max="14333" width="7.88671875" style="13" customWidth="1"/>
    <col min="14334" max="14334" width="1.44140625" style="13" customWidth="1"/>
    <col min="14335" max="14335" width="7.88671875" style="13" customWidth="1"/>
    <col min="14336" max="14336" width="1.44140625" style="13" customWidth="1"/>
    <col min="14337" max="14337" width="10.109375" style="13" customWidth="1"/>
    <col min="14338" max="14338" width="3.6640625" style="13" customWidth="1"/>
    <col min="14339" max="14579" width="8.88671875" style="13"/>
    <col min="14580" max="14580" width="26.44140625" style="13" customWidth="1"/>
    <col min="14581" max="14581" width="7.88671875" style="13" customWidth="1"/>
    <col min="14582" max="14582" width="1.44140625" style="13" customWidth="1"/>
    <col min="14583" max="14583" width="7.88671875" style="13" customWidth="1"/>
    <col min="14584" max="14584" width="1.44140625" style="13" customWidth="1"/>
    <col min="14585" max="14585" width="7.88671875" style="13" customWidth="1"/>
    <col min="14586" max="14586" width="1.44140625" style="13" customWidth="1"/>
    <col min="14587" max="14587" width="7.88671875" style="13" customWidth="1"/>
    <col min="14588" max="14588" width="1.44140625" style="13" customWidth="1"/>
    <col min="14589" max="14589" width="7.88671875" style="13" customWidth="1"/>
    <col min="14590" max="14590" width="1.44140625" style="13" customWidth="1"/>
    <col min="14591" max="14591" width="7.88671875" style="13" customWidth="1"/>
    <col min="14592" max="14592" width="1.44140625" style="13" customWidth="1"/>
    <col min="14593" max="14593" width="10.109375" style="13" customWidth="1"/>
    <col min="14594" max="14594" width="3.6640625" style="13" customWidth="1"/>
    <col min="14595" max="14835" width="8.88671875" style="13"/>
    <col min="14836" max="14836" width="26.44140625" style="13" customWidth="1"/>
    <col min="14837" max="14837" width="7.88671875" style="13" customWidth="1"/>
    <col min="14838" max="14838" width="1.44140625" style="13" customWidth="1"/>
    <col min="14839" max="14839" width="7.88671875" style="13" customWidth="1"/>
    <col min="14840" max="14840" width="1.44140625" style="13" customWidth="1"/>
    <col min="14841" max="14841" width="7.88671875" style="13" customWidth="1"/>
    <col min="14842" max="14842" width="1.44140625" style="13" customWidth="1"/>
    <col min="14843" max="14843" width="7.88671875" style="13" customWidth="1"/>
    <col min="14844" max="14844" width="1.44140625" style="13" customWidth="1"/>
    <col min="14845" max="14845" width="7.88671875" style="13" customWidth="1"/>
    <col min="14846" max="14846" width="1.44140625" style="13" customWidth="1"/>
    <col min="14847" max="14847" width="7.88671875" style="13" customWidth="1"/>
    <col min="14848" max="14848" width="1.44140625" style="13" customWidth="1"/>
    <col min="14849" max="14849" width="10.109375" style="13" customWidth="1"/>
    <col min="14850" max="14850" width="3.6640625" style="13" customWidth="1"/>
    <col min="14851" max="15091" width="8.88671875" style="13"/>
    <col min="15092" max="15092" width="26.44140625" style="13" customWidth="1"/>
    <col min="15093" max="15093" width="7.88671875" style="13" customWidth="1"/>
    <col min="15094" max="15094" width="1.44140625" style="13" customWidth="1"/>
    <col min="15095" max="15095" width="7.88671875" style="13" customWidth="1"/>
    <col min="15096" max="15096" width="1.44140625" style="13" customWidth="1"/>
    <col min="15097" max="15097" width="7.88671875" style="13" customWidth="1"/>
    <col min="15098" max="15098" width="1.44140625" style="13" customWidth="1"/>
    <col min="15099" max="15099" width="7.88671875" style="13" customWidth="1"/>
    <col min="15100" max="15100" width="1.44140625" style="13" customWidth="1"/>
    <col min="15101" max="15101" width="7.88671875" style="13" customWidth="1"/>
    <col min="15102" max="15102" width="1.44140625" style="13" customWidth="1"/>
    <col min="15103" max="15103" width="7.88671875" style="13" customWidth="1"/>
    <col min="15104" max="15104" width="1.44140625" style="13" customWidth="1"/>
    <col min="15105" max="15105" width="10.109375" style="13" customWidth="1"/>
    <col min="15106" max="15106" width="3.6640625" style="13" customWidth="1"/>
    <col min="15107" max="15347" width="8.88671875" style="13"/>
    <col min="15348" max="15348" width="26.44140625" style="13" customWidth="1"/>
    <col min="15349" max="15349" width="7.88671875" style="13" customWidth="1"/>
    <col min="15350" max="15350" width="1.44140625" style="13" customWidth="1"/>
    <col min="15351" max="15351" width="7.88671875" style="13" customWidth="1"/>
    <col min="15352" max="15352" width="1.44140625" style="13" customWidth="1"/>
    <col min="15353" max="15353" width="7.88671875" style="13" customWidth="1"/>
    <col min="15354" max="15354" width="1.44140625" style="13" customWidth="1"/>
    <col min="15355" max="15355" width="7.88671875" style="13" customWidth="1"/>
    <col min="15356" max="15356" width="1.44140625" style="13" customWidth="1"/>
    <col min="15357" max="15357" width="7.88671875" style="13" customWidth="1"/>
    <col min="15358" max="15358" width="1.44140625" style="13" customWidth="1"/>
    <col min="15359" max="15359" width="7.88671875" style="13" customWidth="1"/>
    <col min="15360" max="15360" width="1.44140625" style="13" customWidth="1"/>
    <col min="15361" max="15361" width="10.109375" style="13" customWidth="1"/>
    <col min="15362" max="15362" width="3.6640625" style="13" customWidth="1"/>
    <col min="15363" max="15603" width="8.88671875" style="13"/>
    <col min="15604" max="15604" width="26.44140625" style="13" customWidth="1"/>
    <col min="15605" max="15605" width="7.88671875" style="13" customWidth="1"/>
    <col min="15606" max="15606" width="1.44140625" style="13" customWidth="1"/>
    <col min="15607" max="15607" width="7.88671875" style="13" customWidth="1"/>
    <col min="15608" max="15608" width="1.44140625" style="13" customWidth="1"/>
    <col min="15609" max="15609" width="7.88671875" style="13" customWidth="1"/>
    <col min="15610" max="15610" width="1.44140625" style="13" customWidth="1"/>
    <col min="15611" max="15611" width="7.88671875" style="13" customWidth="1"/>
    <col min="15612" max="15612" width="1.44140625" style="13" customWidth="1"/>
    <col min="15613" max="15613" width="7.88671875" style="13" customWidth="1"/>
    <col min="15614" max="15614" width="1.44140625" style="13" customWidth="1"/>
    <col min="15615" max="15615" width="7.88671875" style="13" customWidth="1"/>
    <col min="15616" max="15616" width="1.44140625" style="13" customWidth="1"/>
    <col min="15617" max="15617" width="10.109375" style="13" customWidth="1"/>
    <col min="15618" max="15618" width="3.6640625" style="13" customWidth="1"/>
    <col min="15619" max="15859" width="8.88671875" style="13"/>
    <col min="15860" max="15860" width="26.44140625" style="13" customWidth="1"/>
    <col min="15861" max="15861" width="7.88671875" style="13" customWidth="1"/>
    <col min="15862" max="15862" width="1.44140625" style="13" customWidth="1"/>
    <col min="15863" max="15863" width="7.88671875" style="13" customWidth="1"/>
    <col min="15864" max="15864" width="1.44140625" style="13" customWidth="1"/>
    <col min="15865" max="15865" width="7.88671875" style="13" customWidth="1"/>
    <col min="15866" max="15866" width="1.44140625" style="13" customWidth="1"/>
    <col min="15867" max="15867" width="7.88671875" style="13" customWidth="1"/>
    <col min="15868" max="15868" width="1.44140625" style="13" customWidth="1"/>
    <col min="15869" max="15869" width="7.88671875" style="13" customWidth="1"/>
    <col min="15870" max="15870" width="1.44140625" style="13" customWidth="1"/>
    <col min="15871" max="15871" width="7.88671875" style="13" customWidth="1"/>
    <col min="15872" max="15872" width="1.44140625" style="13" customWidth="1"/>
    <col min="15873" max="15873" width="10.109375" style="13" customWidth="1"/>
    <col min="15874" max="15874" width="3.6640625" style="13" customWidth="1"/>
    <col min="15875" max="16115" width="8.88671875" style="13"/>
    <col min="16116" max="16116" width="26.44140625" style="13" customWidth="1"/>
    <col min="16117" max="16117" width="7.88671875" style="13" customWidth="1"/>
    <col min="16118" max="16118" width="1.44140625" style="13" customWidth="1"/>
    <col min="16119" max="16119" width="7.88671875" style="13" customWidth="1"/>
    <col min="16120" max="16120" width="1.44140625" style="13" customWidth="1"/>
    <col min="16121" max="16121" width="7.88671875" style="13" customWidth="1"/>
    <col min="16122" max="16122" width="1.44140625" style="13" customWidth="1"/>
    <col min="16123" max="16123" width="7.88671875" style="13" customWidth="1"/>
    <col min="16124" max="16124" width="1.44140625" style="13" customWidth="1"/>
    <col min="16125" max="16125" width="7.88671875" style="13" customWidth="1"/>
    <col min="16126" max="16126" width="1.44140625" style="13" customWidth="1"/>
    <col min="16127" max="16127" width="7.88671875" style="13" customWidth="1"/>
    <col min="16128" max="16128" width="1.44140625" style="13" customWidth="1"/>
    <col min="16129" max="16129" width="10.109375" style="13" customWidth="1"/>
    <col min="16130" max="16130" width="3.6640625" style="13" customWidth="1"/>
    <col min="16131" max="16384" width="8.88671875" style="13"/>
  </cols>
  <sheetData>
    <row r="1" spans="1:11">
      <c r="A1" s="185"/>
      <c r="B1" s="185"/>
      <c r="C1" s="185"/>
      <c r="D1" s="185"/>
      <c r="E1" s="185"/>
      <c r="F1" s="185"/>
      <c r="G1" s="185"/>
      <c r="H1" s="185"/>
      <c r="I1" s="185"/>
      <c r="J1" s="185"/>
      <c r="K1" s="185"/>
    </row>
    <row r="2" spans="1:11" s="55" customFormat="1" ht="29.25" customHeight="1" thickBot="1">
      <c r="A2" s="72"/>
      <c r="B2" s="560" t="s">
        <v>754</v>
      </c>
      <c r="C2" s="560"/>
      <c r="D2" s="560"/>
      <c r="E2" s="560"/>
      <c r="F2" s="560"/>
      <c r="G2" s="560"/>
      <c r="H2" s="560"/>
      <c r="I2" s="560"/>
      <c r="J2" s="72"/>
      <c r="K2" s="72"/>
    </row>
    <row r="3" spans="1:11" ht="15.6" customHeight="1" thickBot="1">
      <c r="A3" s="185"/>
      <c r="B3" s="564"/>
      <c r="C3" s="565"/>
      <c r="D3" s="571" t="s">
        <v>181</v>
      </c>
      <c r="E3" s="572"/>
      <c r="F3" s="573"/>
      <c r="G3" s="571" t="s">
        <v>182</v>
      </c>
      <c r="H3" s="572"/>
      <c r="I3" s="573"/>
      <c r="J3" s="185"/>
      <c r="K3" s="185"/>
    </row>
    <row r="4" spans="1:11" ht="16.95" customHeight="1" thickBot="1">
      <c r="A4" s="185"/>
      <c r="B4" s="566"/>
      <c r="C4" s="567"/>
      <c r="D4" s="204" t="s">
        <v>172</v>
      </c>
      <c r="E4" s="205" t="s">
        <v>173</v>
      </c>
      <c r="F4" s="206" t="s">
        <v>174</v>
      </c>
      <c r="G4" s="204" t="s">
        <v>172</v>
      </c>
      <c r="H4" s="205" t="s">
        <v>173</v>
      </c>
      <c r="I4" s="206" t="s">
        <v>174</v>
      </c>
      <c r="J4" s="185"/>
      <c r="K4" s="185"/>
    </row>
    <row r="5" spans="1:11" ht="13.2" customHeight="1">
      <c r="A5" s="185"/>
      <c r="B5" s="562" t="s">
        <v>175</v>
      </c>
      <c r="C5" s="207" t="s">
        <v>3</v>
      </c>
      <c r="D5" s="208">
        <v>959</v>
      </c>
      <c r="E5" s="209">
        <v>983</v>
      </c>
      <c r="F5" s="210">
        <v>1280.567</v>
      </c>
      <c r="G5" s="208">
        <v>3635</v>
      </c>
      <c r="H5" s="209">
        <v>5361</v>
      </c>
      <c r="I5" s="210">
        <v>5835.2820000000002</v>
      </c>
      <c r="J5" s="185"/>
      <c r="K5" s="185"/>
    </row>
    <row r="6" spans="1:11" ht="13.8">
      <c r="A6" s="185"/>
      <c r="B6" s="563"/>
      <c r="C6" s="211" t="s">
        <v>176</v>
      </c>
      <c r="D6" s="212">
        <v>6081</v>
      </c>
      <c r="E6" s="213">
        <v>7726</v>
      </c>
      <c r="F6" s="214">
        <v>8653.9</v>
      </c>
      <c r="G6" s="212">
        <v>12742</v>
      </c>
      <c r="H6" s="213">
        <v>14941</v>
      </c>
      <c r="I6" s="214">
        <v>11741.9</v>
      </c>
      <c r="J6" s="185"/>
      <c r="K6" s="185"/>
    </row>
    <row r="7" spans="1:11" ht="13.8">
      <c r="A7" s="185"/>
      <c r="B7" s="563"/>
      <c r="C7" s="215" t="s">
        <v>177</v>
      </c>
      <c r="D7" s="216">
        <v>7040</v>
      </c>
      <c r="E7" s="217">
        <v>8709</v>
      </c>
      <c r="F7" s="218">
        <v>9934.4670000000006</v>
      </c>
      <c r="G7" s="216">
        <v>16377</v>
      </c>
      <c r="H7" s="217">
        <v>20302</v>
      </c>
      <c r="I7" s="218">
        <v>17577.182000000001</v>
      </c>
      <c r="J7" s="185"/>
      <c r="K7" s="185"/>
    </row>
    <row r="8" spans="1:11" ht="15" customHeight="1" thickBot="1">
      <c r="A8" s="185"/>
      <c r="B8" s="574" t="s">
        <v>180</v>
      </c>
      <c r="C8" s="575"/>
      <c r="D8" s="219">
        <v>91494</v>
      </c>
      <c r="E8" s="220">
        <v>94399</v>
      </c>
      <c r="F8" s="221">
        <v>107031</v>
      </c>
      <c r="G8" s="219">
        <v>64038</v>
      </c>
      <c r="H8" s="220">
        <v>66859</v>
      </c>
      <c r="I8" s="221">
        <v>77778</v>
      </c>
      <c r="J8" s="185"/>
      <c r="K8" s="185"/>
    </row>
    <row r="9" spans="1:11" ht="15" customHeight="1" thickTop="1" thickBot="1">
      <c r="A9" s="185"/>
      <c r="B9" s="576" t="s">
        <v>178</v>
      </c>
      <c r="C9" s="577"/>
      <c r="D9" s="222">
        <f>SUM(D7:D8)</f>
        <v>98534</v>
      </c>
      <c r="E9" s="223">
        <f t="shared" ref="E9:I9" si="0">SUM(E7:E8)</f>
        <v>103108</v>
      </c>
      <c r="F9" s="224">
        <f t="shared" si="0"/>
        <v>116965.467</v>
      </c>
      <c r="G9" s="222">
        <f t="shared" si="0"/>
        <v>80415</v>
      </c>
      <c r="H9" s="223">
        <f t="shared" si="0"/>
        <v>87161</v>
      </c>
      <c r="I9" s="224">
        <f t="shared" si="0"/>
        <v>95355.182000000001</v>
      </c>
      <c r="J9" s="185"/>
      <c r="K9" s="185"/>
    </row>
    <row r="10" spans="1:11" ht="14.25" customHeight="1" thickBot="1">
      <c r="A10" s="185"/>
      <c r="B10" s="578" t="s">
        <v>179</v>
      </c>
      <c r="C10" s="579"/>
      <c r="D10" s="225">
        <v>0.93</v>
      </c>
      <c r="E10" s="226">
        <v>0.92</v>
      </c>
      <c r="F10" s="227">
        <v>0.92</v>
      </c>
      <c r="G10" s="225">
        <v>0.8</v>
      </c>
      <c r="H10" s="226">
        <v>0.77</v>
      </c>
      <c r="I10" s="227">
        <v>0.82</v>
      </c>
      <c r="J10" s="185"/>
      <c r="K10" s="185"/>
    </row>
    <row r="11" spans="1:11" s="3" customFormat="1" ht="13.2" customHeight="1">
      <c r="A11" s="72"/>
      <c r="B11" s="568" t="s">
        <v>816</v>
      </c>
      <c r="C11" s="569"/>
      <c r="D11" s="569"/>
      <c r="E11" s="569"/>
      <c r="F11" s="569"/>
      <c r="G11" s="569"/>
      <c r="H11" s="569"/>
      <c r="I11" s="569"/>
      <c r="J11" s="72"/>
      <c r="K11" s="72"/>
    </row>
    <row r="12" spans="1:11" ht="30" customHeight="1">
      <c r="A12" s="185"/>
      <c r="B12" s="570"/>
      <c r="C12" s="570"/>
      <c r="D12" s="570"/>
      <c r="E12" s="570"/>
      <c r="F12" s="570"/>
      <c r="G12" s="570"/>
      <c r="H12" s="570"/>
      <c r="I12" s="570"/>
      <c r="J12" s="185"/>
      <c r="K12" s="185"/>
    </row>
    <row r="13" spans="1:11" ht="13.2" customHeight="1">
      <c r="A13" s="185"/>
      <c r="B13" s="228"/>
      <c r="C13" s="228"/>
      <c r="D13" s="228"/>
      <c r="E13" s="228"/>
      <c r="F13" s="228"/>
      <c r="G13" s="185"/>
      <c r="H13" s="185"/>
      <c r="I13" s="185"/>
      <c r="J13" s="185"/>
      <c r="K13" s="185"/>
    </row>
    <row r="14" spans="1:11">
      <c r="A14" s="185"/>
      <c r="B14" s="185"/>
      <c r="C14" s="185"/>
      <c r="D14" s="185"/>
      <c r="E14" s="185"/>
      <c r="F14" s="185"/>
      <c r="G14" s="185"/>
      <c r="H14" s="185"/>
      <c r="I14" s="185"/>
      <c r="J14" s="185"/>
      <c r="K14" s="185"/>
    </row>
    <row r="15" spans="1:11" ht="13.8">
      <c r="D15" s="59"/>
      <c r="G15" s="15"/>
    </row>
  </sheetData>
  <mergeCells count="9">
    <mergeCell ref="B2:I2"/>
    <mergeCell ref="B5:B7"/>
    <mergeCell ref="B3:C4"/>
    <mergeCell ref="B11:I12"/>
    <mergeCell ref="D3:F3"/>
    <mergeCell ref="G3:I3"/>
    <mergeCell ref="B8:C8"/>
    <mergeCell ref="B9:C9"/>
    <mergeCell ref="B10:C10"/>
  </mergeCells>
  <phoneticPr fontId="2"/>
  <pageMargins left="0.75" right="0.75" top="1" bottom="1" header="0.5" footer="0.5"/>
  <pageSetup scale="8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zoomScale="131" zoomScaleNormal="131" workbookViewId="0">
      <selection activeCell="B1" sqref="B1:I30"/>
    </sheetView>
  </sheetViews>
  <sheetFormatPr defaultColWidth="8.88671875" defaultRowHeight="13.2"/>
  <cols>
    <col min="1" max="1" width="11.77734375" style="3" customWidth="1"/>
    <col min="2" max="2" width="8.88671875" style="2" customWidth="1"/>
    <col min="3" max="3" width="8.6640625" style="3" customWidth="1"/>
    <col min="4" max="5" width="8.88671875" style="3"/>
    <col min="6" max="6" width="8.77734375" style="2" customWidth="1"/>
    <col min="7" max="7" width="8.77734375" style="3" customWidth="1"/>
    <col min="8" max="16384" width="8.88671875" style="3"/>
  </cols>
  <sheetData>
    <row r="1" spans="1:10" ht="13.8">
      <c r="A1" s="72"/>
      <c r="B1" s="583" t="s">
        <v>755</v>
      </c>
      <c r="C1" s="584"/>
      <c r="D1" s="584"/>
      <c r="E1" s="584"/>
      <c r="F1" s="584"/>
      <c r="G1" s="584"/>
      <c r="H1" s="584"/>
      <c r="I1" s="584"/>
      <c r="J1" s="72"/>
    </row>
    <row r="2" spans="1:10" ht="13.8">
      <c r="A2" s="72"/>
      <c r="B2" s="229" t="s">
        <v>183</v>
      </c>
      <c r="C2" s="585" t="s">
        <v>195</v>
      </c>
      <c r="D2" s="585"/>
      <c r="E2" s="585"/>
      <c r="F2" s="229" t="s">
        <v>184</v>
      </c>
      <c r="G2" s="585" t="s">
        <v>196</v>
      </c>
      <c r="H2" s="585"/>
      <c r="I2" s="585"/>
      <c r="J2" s="72"/>
    </row>
    <row r="3" spans="1:10" ht="13.8">
      <c r="A3" s="72"/>
      <c r="B3" s="581" t="s">
        <v>185</v>
      </c>
      <c r="C3" s="581" t="s">
        <v>186</v>
      </c>
      <c r="D3" s="68" t="s">
        <v>187</v>
      </c>
      <c r="E3" s="68">
        <v>14973</v>
      </c>
      <c r="F3" s="581" t="s">
        <v>185</v>
      </c>
      <c r="G3" s="581" t="s">
        <v>186</v>
      </c>
      <c r="H3" s="68" t="s">
        <v>187</v>
      </c>
      <c r="I3" s="68">
        <v>17795</v>
      </c>
      <c r="J3" s="72"/>
    </row>
    <row r="4" spans="1:10" ht="13.8">
      <c r="A4" s="72"/>
      <c r="B4" s="581"/>
      <c r="C4" s="581"/>
      <c r="D4" s="68" t="s">
        <v>188</v>
      </c>
      <c r="E4" s="68">
        <v>6818</v>
      </c>
      <c r="F4" s="581"/>
      <c r="G4" s="581"/>
      <c r="H4" s="68" t="s">
        <v>188</v>
      </c>
      <c r="I4" s="68">
        <v>7501.1080000000002</v>
      </c>
      <c r="J4" s="72"/>
    </row>
    <row r="5" spans="1:10" ht="13.8">
      <c r="A5" s="72"/>
      <c r="B5" s="581"/>
      <c r="C5" s="581"/>
      <c r="D5" s="68" t="s">
        <v>189</v>
      </c>
      <c r="E5" s="68">
        <v>8155</v>
      </c>
      <c r="F5" s="581"/>
      <c r="G5" s="581"/>
      <c r="H5" s="68" t="s">
        <v>189</v>
      </c>
      <c r="I5" s="68">
        <v>10294</v>
      </c>
      <c r="J5" s="72"/>
    </row>
    <row r="6" spans="1:10" ht="13.8">
      <c r="A6" s="72"/>
      <c r="B6" s="581"/>
      <c r="C6" s="581" t="s">
        <v>190</v>
      </c>
      <c r="D6" s="68" t="s">
        <v>187</v>
      </c>
      <c r="E6" s="68">
        <v>2035</v>
      </c>
      <c r="F6" s="581"/>
      <c r="G6" s="581" t="s">
        <v>190</v>
      </c>
      <c r="H6" s="68" t="s">
        <v>187</v>
      </c>
      <c r="I6" s="68">
        <v>5680</v>
      </c>
      <c r="J6" s="72"/>
    </row>
    <row r="7" spans="1:10" ht="13.8">
      <c r="A7" s="72"/>
      <c r="B7" s="581"/>
      <c r="C7" s="581"/>
      <c r="D7" s="68" t="s">
        <v>188</v>
      </c>
      <c r="E7" s="68">
        <v>1151</v>
      </c>
      <c r="F7" s="581"/>
      <c r="G7" s="581"/>
      <c r="H7" s="68" t="s">
        <v>188</v>
      </c>
      <c r="I7" s="68">
        <v>2300</v>
      </c>
      <c r="J7" s="72"/>
    </row>
    <row r="8" spans="1:10" ht="13.8">
      <c r="A8" s="72"/>
      <c r="B8" s="581"/>
      <c r="C8" s="581"/>
      <c r="D8" s="68" t="s">
        <v>197</v>
      </c>
      <c r="E8" s="68">
        <v>709</v>
      </c>
      <c r="F8" s="581"/>
      <c r="G8" s="581"/>
      <c r="H8" s="68" t="s">
        <v>197</v>
      </c>
      <c r="I8" s="68">
        <v>3379</v>
      </c>
      <c r="J8" s="72"/>
    </row>
    <row r="9" spans="1:10" ht="13.8">
      <c r="A9" s="72"/>
      <c r="B9" s="581"/>
      <c r="C9" s="581" t="s">
        <v>191</v>
      </c>
      <c r="D9" s="230" t="s">
        <v>192</v>
      </c>
      <c r="E9" s="231">
        <v>7164</v>
      </c>
      <c r="F9" s="581"/>
      <c r="G9" s="581" t="s">
        <v>191</v>
      </c>
      <c r="H9" s="68" t="s">
        <v>198</v>
      </c>
      <c r="I9" s="68">
        <v>8522</v>
      </c>
      <c r="J9" s="72"/>
    </row>
    <row r="10" spans="1:10" ht="13.8">
      <c r="A10" s="72"/>
      <c r="B10" s="581"/>
      <c r="C10" s="581"/>
      <c r="D10" s="230" t="s">
        <v>193</v>
      </c>
      <c r="E10" s="231">
        <v>2588</v>
      </c>
      <c r="F10" s="581"/>
      <c r="G10" s="581"/>
      <c r="H10" s="68" t="s">
        <v>188</v>
      </c>
      <c r="I10" s="68">
        <v>1707</v>
      </c>
      <c r="J10" s="72"/>
    </row>
    <row r="11" spans="1:10" ht="13.8">
      <c r="A11" s="72"/>
      <c r="B11" s="581"/>
      <c r="C11" s="581"/>
      <c r="D11" s="230" t="s">
        <v>194</v>
      </c>
      <c r="E11" s="231">
        <v>4576</v>
      </c>
      <c r="F11" s="581"/>
      <c r="G11" s="581"/>
      <c r="H11" s="68" t="s">
        <v>197</v>
      </c>
      <c r="I11" s="68">
        <v>6815</v>
      </c>
      <c r="J11" s="72"/>
    </row>
    <row r="12" spans="1:10" ht="13.8">
      <c r="A12" s="72"/>
      <c r="B12" s="581" t="s">
        <v>190</v>
      </c>
      <c r="C12" s="581" t="s">
        <v>186</v>
      </c>
      <c r="D12" s="68" t="s">
        <v>187</v>
      </c>
      <c r="E12" s="68">
        <v>6374</v>
      </c>
      <c r="F12" s="581" t="s">
        <v>190</v>
      </c>
      <c r="G12" s="581" t="s">
        <v>186</v>
      </c>
      <c r="H12" s="68" t="s">
        <v>187</v>
      </c>
      <c r="I12" s="68">
        <v>2556</v>
      </c>
      <c r="J12" s="72"/>
    </row>
    <row r="13" spans="1:10" ht="13.8">
      <c r="A13" s="72"/>
      <c r="B13" s="581"/>
      <c r="C13" s="581"/>
      <c r="D13" s="68" t="s">
        <v>188</v>
      </c>
      <c r="E13" s="68">
        <v>2995</v>
      </c>
      <c r="F13" s="581"/>
      <c r="G13" s="581"/>
      <c r="H13" s="68" t="s">
        <v>188</v>
      </c>
      <c r="I13" s="68">
        <v>1654</v>
      </c>
      <c r="J13" s="72"/>
    </row>
    <row r="14" spans="1:10" ht="13.8">
      <c r="A14" s="72"/>
      <c r="B14" s="581"/>
      <c r="C14" s="581"/>
      <c r="D14" s="68" t="s">
        <v>197</v>
      </c>
      <c r="E14" s="68">
        <v>3379</v>
      </c>
      <c r="F14" s="581"/>
      <c r="G14" s="581"/>
      <c r="H14" s="68" t="s">
        <v>189</v>
      </c>
      <c r="I14" s="68">
        <v>902</v>
      </c>
      <c r="J14" s="72"/>
    </row>
    <row r="15" spans="1:10" ht="13.8">
      <c r="A15" s="72"/>
      <c r="B15" s="581"/>
      <c r="C15" s="581" t="s">
        <v>191</v>
      </c>
      <c r="D15" s="232" t="s">
        <v>192</v>
      </c>
      <c r="E15" s="68">
        <v>190</v>
      </c>
      <c r="F15" s="581"/>
      <c r="G15" s="581" t="s">
        <v>185</v>
      </c>
      <c r="H15" s="68" t="s">
        <v>187</v>
      </c>
      <c r="I15" s="68">
        <v>2035</v>
      </c>
      <c r="J15" s="72"/>
    </row>
    <row r="16" spans="1:10" ht="13.8">
      <c r="A16" s="72"/>
      <c r="B16" s="581"/>
      <c r="C16" s="581"/>
      <c r="D16" s="232" t="s">
        <v>193</v>
      </c>
      <c r="E16" s="68">
        <v>190</v>
      </c>
      <c r="F16" s="581"/>
      <c r="G16" s="581"/>
      <c r="H16" s="68" t="s">
        <v>188</v>
      </c>
      <c r="I16" s="68">
        <v>1151</v>
      </c>
      <c r="J16" s="72"/>
    </row>
    <row r="17" spans="1:14" ht="13.8">
      <c r="A17" s="72"/>
      <c r="B17" s="581"/>
      <c r="C17" s="581"/>
      <c r="D17" s="232" t="s">
        <v>194</v>
      </c>
      <c r="E17" s="68">
        <v>0</v>
      </c>
      <c r="F17" s="581"/>
      <c r="G17" s="581"/>
      <c r="H17" s="68" t="s">
        <v>197</v>
      </c>
      <c r="I17" s="68">
        <v>709</v>
      </c>
      <c r="J17" s="72"/>
    </row>
    <row r="18" spans="1:14" ht="13.8">
      <c r="A18" s="72"/>
      <c r="B18" s="581"/>
      <c r="C18" s="581" t="s">
        <v>185</v>
      </c>
      <c r="D18" s="68" t="s">
        <v>187</v>
      </c>
      <c r="E18" s="68">
        <v>5680</v>
      </c>
      <c r="F18" s="581"/>
      <c r="G18" s="581" t="s">
        <v>191</v>
      </c>
      <c r="H18" s="68" t="s">
        <v>187</v>
      </c>
      <c r="I18" s="68">
        <v>18</v>
      </c>
      <c r="J18" s="72"/>
    </row>
    <row r="19" spans="1:14" ht="13.8">
      <c r="A19" s="72"/>
      <c r="B19" s="581"/>
      <c r="C19" s="581"/>
      <c r="D19" s="68" t="s">
        <v>188</v>
      </c>
      <c r="E19" s="68">
        <v>2300</v>
      </c>
      <c r="F19" s="581"/>
      <c r="G19" s="581"/>
      <c r="H19" s="68" t="s">
        <v>188</v>
      </c>
      <c r="I19" s="68">
        <v>17</v>
      </c>
      <c r="J19" s="72"/>
    </row>
    <row r="20" spans="1:14" ht="13.8">
      <c r="A20" s="72"/>
      <c r="B20" s="581"/>
      <c r="C20" s="581"/>
      <c r="D20" s="68" t="s">
        <v>197</v>
      </c>
      <c r="E20" s="68">
        <v>3379</v>
      </c>
      <c r="F20" s="581"/>
      <c r="G20" s="581"/>
      <c r="H20" s="68" t="s">
        <v>197</v>
      </c>
      <c r="I20" s="68">
        <v>1</v>
      </c>
      <c r="J20" s="72"/>
    </row>
    <row r="21" spans="1:14" ht="13.8">
      <c r="A21" s="72"/>
      <c r="B21" s="581" t="s">
        <v>191</v>
      </c>
      <c r="C21" s="581" t="s">
        <v>186</v>
      </c>
      <c r="D21" s="68" t="s">
        <v>187</v>
      </c>
      <c r="E21" s="68">
        <v>9065</v>
      </c>
      <c r="F21" s="581" t="s">
        <v>191</v>
      </c>
      <c r="G21" s="581" t="s">
        <v>186</v>
      </c>
      <c r="H21" s="68" t="s">
        <v>187</v>
      </c>
      <c r="I21" s="68">
        <v>8104</v>
      </c>
      <c r="J21" s="72"/>
    </row>
    <row r="22" spans="1:14" ht="13.8">
      <c r="A22" s="72"/>
      <c r="B22" s="581"/>
      <c r="C22" s="581"/>
      <c r="D22" s="68" t="s">
        <v>188</v>
      </c>
      <c r="E22" s="68">
        <v>1865</v>
      </c>
      <c r="F22" s="581"/>
      <c r="G22" s="581"/>
      <c r="H22" s="68" t="s">
        <v>188</v>
      </c>
      <c r="I22" s="68">
        <v>2934</v>
      </c>
      <c r="J22" s="72"/>
    </row>
    <row r="23" spans="1:14" ht="13.8">
      <c r="A23" s="72"/>
      <c r="B23" s="581"/>
      <c r="C23" s="581"/>
      <c r="D23" s="68" t="s">
        <v>189</v>
      </c>
      <c r="E23" s="68">
        <v>7200</v>
      </c>
      <c r="F23" s="581"/>
      <c r="G23" s="581"/>
      <c r="H23" s="68" t="s">
        <v>189</v>
      </c>
      <c r="I23" s="68">
        <v>5170</v>
      </c>
      <c r="J23" s="72"/>
    </row>
    <row r="24" spans="1:14" ht="13.8">
      <c r="A24" s="72"/>
      <c r="B24" s="581"/>
      <c r="C24" s="581" t="s">
        <v>190</v>
      </c>
      <c r="D24" s="68" t="s">
        <v>187</v>
      </c>
      <c r="E24" s="68">
        <v>18</v>
      </c>
      <c r="F24" s="581"/>
      <c r="G24" s="581" t="s">
        <v>190</v>
      </c>
      <c r="H24" s="68" t="s">
        <v>187</v>
      </c>
      <c r="I24" s="68">
        <v>190</v>
      </c>
      <c r="J24" s="72"/>
      <c r="N24" s="16"/>
    </row>
    <row r="25" spans="1:14" ht="13.8">
      <c r="A25" s="72"/>
      <c r="B25" s="581"/>
      <c r="C25" s="581"/>
      <c r="D25" s="68" t="s">
        <v>188</v>
      </c>
      <c r="E25" s="68">
        <v>17</v>
      </c>
      <c r="F25" s="581"/>
      <c r="G25" s="581"/>
      <c r="H25" s="68" t="s">
        <v>188</v>
      </c>
      <c r="I25" s="68">
        <v>190</v>
      </c>
      <c r="J25" s="72"/>
    </row>
    <row r="26" spans="1:14" ht="13.8">
      <c r="A26" s="72"/>
      <c r="B26" s="581"/>
      <c r="C26" s="581"/>
      <c r="D26" s="68" t="s">
        <v>197</v>
      </c>
      <c r="E26" s="68">
        <v>1</v>
      </c>
      <c r="F26" s="581"/>
      <c r="G26" s="581"/>
      <c r="H26" s="68" t="s">
        <v>189</v>
      </c>
      <c r="I26" s="68">
        <v>0</v>
      </c>
      <c r="J26" s="72"/>
    </row>
    <row r="27" spans="1:14" ht="13.8">
      <c r="A27" s="72"/>
      <c r="B27" s="581"/>
      <c r="C27" s="581" t="s">
        <v>185</v>
      </c>
      <c r="D27" s="232" t="s">
        <v>192</v>
      </c>
      <c r="E27" s="68">
        <v>8522</v>
      </c>
      <c r="F27" s="581"/>
      <c r="G27" s="581" t="s">
        <v>185</v>
      </c>
      <c r="H27" s="231" t="s">
        <v>187</v>
      </c>
      <c r="I27" s="231">
        <v>7164</v>
      </c>
      <c r="J27" s="72"/>
    </row>
    <row r="28" spans="1:14" ht="13.8">
      <c r="A28" s="72"/>
      <c r="B28" s="581"/>
      <c r="C28" s="581"/>
      <c r="D28" s="232" t="s">
        <v>193</v>
      </c>
      <c r="E28" s="68">
        <v>1707</v>
      </c>
      <c r="F28" s="581"/>
      <c r="G28" s="581"/>
      <c r="H28" s="231" t="s">
        <v>188</v>
      </c>
      <c r="I28" s="231">
        <v>2340</v>
      </c>
      <c r="J28" s="72"/>
    </row>
    <row r="29" spans="1:14" ht="13.8">
      <c r="A29" s="72"/>
      <c r="B29" s="581"/>
      <c r="C29" s="581"/>
      <c r="D29" s="232" t="s">
        <v>194</v>
      </c>
      <c r="E29" s="68">
        <v>6815</v>
      </c>
      <c r="F29" s="581"/>
      <c r="G29" s="581"/>
      <c r="H29" s="231" t="s">
        <v>189</v>
      </c>
      <c r="I29" s="231">
        <v>4824</v>
      </c>
      <c r="J29" s="72"/>
    </row>
    <row r="30" spans="1:14" ht="81.75" customHeight="1">
      <c r="A30" s="72"/>
      <c r="B30" s="582" t="s">
        <v>827</v>
      </c>
      <c r="C30" s="582"/>
      <c r="D30" s="582"/>
      <c r="E30" s="582"/>
      <c r="F30" s="582"/>
      <c r="G30" s="582"/>
      <c r="H30" s="582"/>
      <c r="I30" s="582"/>
      <c r="J30" s="72"/>
      <c r="K30" s="67"/>
    </row>
    <row r="31" spans="1:14">
      <c r="A31" s="72"/>
      <c r="B31" s="580"/>
      <c r="C31" s="580"/>
      <c r="D31" s="580"/>
      <c r="E31" s="580"/>
      <c r="F31" s="580"/>
      <c r="G31" s="580"/>
      <c r="H31" s="580"/>
      <c r="I31" s="580"/>
      <c r="J31" s="72"/>
    </row>
    <row r="32" spans="1:14">
      <c r="A32" s="72"/>
      <c r="B32" s="183"/>
      <c r="C32" s="72"/>
      <c r="D32" s="72"/>
      <c r="E32" s="72"/>
      <c r="F32" s="183"/>
      <c r="G32" s="72"/>
      <c r="H32" s="72"/>
      <c r="I32" s="72"/>
      <c r="J32" s="72"/>
    </row>
  </sheetData>
  <mergeCells count="29">
    <mergeCell ref="B1:I1"/>
    <mergeCell ref="C2:E2"/>
    <mergeCell ref="G2:I2"/>
    <mergeCell ref="B3:B11"/>
    <mergeCell ref="C3:C5"/>
    <mergeCell ref="F3:F11"/>
    <mergeCell ref="G3:G5"/>
    <mergeCell ref="C6:C8"/>
    <mergeCell ref="G6:G8"/>
    <mergeCell ref="C9:C11"/>
    <mergeCell ref="G9:G11"/>
    <mergeCell ref="B12:B20"/>
    <mergeCell ref="C12:C14"/>
    <mergeCell ref="F12:F20"/>
    <mergeCell ref="G12:G14"/>
    <mergeCell ref="C15:C17"/>
    <mergeCell ref="G15:G17"/>
    <mergeCell ref="C18:C20"/>
    <mergeCell ref="G18:G20"/>
    <mergeCell ref="B31:I31"/>
    <mergeCell ref="B21:B29"/>
    <mergeCell ref="C21:C23"/>
    <mergeCell ref="F21:F29"/>
    <mergeCell ref="G21:G23"/>
    <mergeCell ref="C24:C26"/>
    <mergeCell ref="G24:G26"/>
    <mergeCell ref="C27:C29"/>
    <mergeCell ref="G27:G29"/>
    <mergeCell ref="B30:I30"/>
  </mergeCells>
  <phoneticPr fontId="2"/>
  <pageMargins left="0.7" right="0.7" top="0.75" bottom="0.75" header="0.3" footer="0.3"/>
  <pageSetup paperSize="9" orientation="portrait" horizontalDpi="4294967293" verticalDpi="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workbookViewId="0">
      <selection activeCell="C2" sqref="C2:H24"/>
    </sheetView>
  </sheetViews>
  <sheetFormatPr defaultColWidth="8.88671875" defaultRowHeight="13.2"/>
  <cols>
    <col min="1" max="1" width="9" style="3" customWidth="1"/>
    <col min="2" max="2" width="8.88671875" style="3"/>
    <col min="3" max="3" width="3.6640625" style="3" customWidth="1"/>
    <col min="4" max="4" width="13.33203125" style="3" customWidth="1"/>
    <col min="5" max="5" width="23.33203125" style="3" customWidth="1"/>
    <col min="6" max="7" width="15.6640625" style="3" customWidth="1"/>
    <col min="8" max="8" width="13.88671875" style="3" customWidth="1"/>
    <col min="9" max="9" width="24.33203125" style="3" customWidth="1"/>
    <col min="10" max="16384" width="8.88671875" style="3"/>
  </cols>
  <sheetData>
    <row r="1" spans="2:9">
      <c r="B1" s="72"/>
      <c r="C1" s="72"/>
      <c r="D1" s="72"/>
      <c r="E1" s="72"/>
      <c r="F1" s="72"/>
      <c r="G1" s="72"/>
      <c r="H1" s="72"/>
      <c r="I1" s="72"/>
    </row>
    <row r="2" spans="2:9" ht="13.8">
      <c r="B2" s="72"/>
      <c r="C2" s="534" t="s">
        <v>756</v>
      </c>
      <c r="D2" s="586"/>
      <c r="E2" s="586"/>
      <c r="F2" s="586"/>
      <c r="G2" s="586"/>
      <c r="H2" s="586"/>
      <c r="I2" s="72"/>
    </row>
    <row r="3" spans="2:9" s="2" customFormat="1" ht="13.95" customHeight="1">
      <c r="B3" s="183"/>
      <c r="C3" s="548" t="s">
        <v>199</v>
      </c>
      <c r="D3" s="587"/>
      <c r="E3" s="549"/>
      <c r="F3" s="114" t="s">
        <v>209</v>
      </c>
      <c r="G3" s="114" t="s">
        <v>210</v>
      </c>
      <c r="H3" s="114" t="s">
        <v>211</v>
      </c>
      <c r="I3" s="183"/>
    </row>
    <row r="4" spans="2:9" ht="13.8">
      <c r="B4" s="72"/>
      <c r="C4" s="531" t="s">
        <v>200</v>
      </c>
      <c r="D4" s="518" t="s">
        <v>139</v>
      </c>
      <c r="E4" s="81" t="s">
        <v>212</v>
      </c>
      <c r="F4" s="233">
        <v>322301</v>
      </c>
      <c r="G4" s="233">
        <v>320181</v>
      </c>
      <c r="H4" s="233">
        <v>318096</v>
      </c>
      <c r="I4" s="72"/>
    </row>
    <row r="5" spans="2:9" ht="13.8">
      <c r="B5" s="72"/>
      <c r="C5" s="531"/>
      <c r="D5" s="518"/>
      <c r="E5" s="81" t="s">
        <v>215</v>
      </c>
      <c r="F5" s="233">
        <v>46175364</v>
      </c>
      <c r="G5" s="233">
        <v>47165637</v>
      </c>
      <c r="H5" s="233">
        <v>47426326</v>
      </c>
      <c r="I5" s="72"/>
    </row>
    <row r="6" spans="2:9" ht="13.8">
      <c r="B6" s="72"/>
      <c r="C6" s="531"/>
      <c r="D6" s="518" t="s">
        <v>201</v>
      </c>
      <c r="E6" s="81" t="s">
        <v>213</v>
      </c>
      <c r="F6" s="233">
        <v>211768</v>
      </c>
      <c r="G6" s="233">
        <v>209961</v>
      </c>
      <c r="H6" s="233">
        <v>206217</v>
      </c>
      <c r="I6" s="72"/>
    </row>
    <row r="7" spans="2:9" ht="13.8">
      <c r="B7" s="72"/>
      <c r="C7" s="531"/>
      <c r="D7" s="518"/>
      <c r="E7" s="91" t="s">
        <v>214</v>
      </c>
      <c r="F7" s="233">
        <v>18064192</v>
      </c>
      <c r="G7" s="233">
        <v>18104865</v>
      </c>
      <c r="H7" s="233">
        <v>17154948</v>
      </c>
      <c r="I7" s="72"/>
    </row>
    <row r="8" spans="2:9" ht="13.8">
      <c r="B8" s="72"/>
      <c r="C8" s="531"/>
      <c r="D8" s="518"/>
      <c r="E8" s="81" t="s">
        <v>204</v>
      </c>
      <c r="F8" s="234">
        <f>F7/F6</f>
        <v>85.301801971969326</v>
      </c>
      <c r="G8" s="234">
        <f>G7/G6</f>
        <v>86.229656936288166</v>
      </c>
      <c r="H8" s="234">
        <f>H7/H6</f>
        <v>83.188815665051862</v>
      </c>
      <c r="I8" s="72"/>
    </row>
    <row r="9" spans="2:9" ht="13.8">
      <c r="B9" s="72"/>
      <c r="C9" s="531"/>
      <c r="D9" s="518" t="s">
        <v>202</v>
      </c>
      <c r="E9" s="81" t="s">
        <v>218</v>
      </c>
      <c r="F9" s="233">
        <v>110532</v>
      </c>
      <c r="G9" s="233">
        <v>110220</v>
      </c>
      <c r="H9" s="233">
        <v>111879</v>
      </c>
      <c r="I9" s="72"/>
    </row>
    <row r="10" spans="2:9" ht="13.8">
      <c r="B10" s="72"/>
      <c r="C10" s="531"/>
      <c r="D10" s="518"/>
      <c r="E10" s="91" t="s">
        <v>214</v>
      </c>
      <c r="F10" s="233">
        <v>28111172</v>
      </c>
      <c r="G10" s="233">
        <v>29060772</v>
      </c>
      <c r="H10" s="233">
        <v>30271378</v>
      </c>
      <c r="I10" s="72"/>
    </row>
    <row r="11" spans="2:9" ht="13.8">
      <c r="B11" s="72"/>
      <c r="C11" s="531"/>
      <c r="D11" s="518"/>
      <c r="E11" s="81" t="s">
        <v>204</v>
      </c>
      <c r="F11" s="234">
        <f>F10/F9</f>
        <v>254.326095610321</v>
      </c>
      <c r="G11" s="234">
        <f>G10/G9</f>
        <v>263.66151333696246</v>
      </c>
      <c r="H11" s="234">
        <f>H10/H9</f>
        <v>270.57247562098337</v>
      </c>
      <c r="I11" s="72"/>
    </row>
    <row r="12" spans="2:9" ht="13.8">
      <c r="B12" s="72"/>
      <c r="C12" s="531" t="s">
        <v>203</v>
      </c>
      <c r="D12" s="518" t="s">
        <v>139</v>
      </c>
      <c r="E12" s="81" t="s">
        <v>219</v>
      </c>
      <c r="F12" s="233">
        <v>4090</v>
      </c>
      <c r="G12" s="233">
        <v>3972</v>
      </c>
      <c r="H12" s="233">
        <v>3854</v>
      </c>
      <c r="I12" s="72"/>
    </row>
    <row r="13" spans="2:9" ht="13.8">
      <c r="B13" s="72"/>
      <c r="C13" s="531"/>
      <c r="D13" s="518"/>
      <c r="E13" s="81" t="s">
        <v>216</v>
      </c>
      <c r="F13" s="233">
        <v>792268</v>
      </c>
      <c r="G13" s="233">
        <v>810517</v>
      </c>
      <c r="H13" s="233">
        <v>672040</v>
      </c>
      <c r="I13" s="72"/>
    </row>
    <row r="14" spans="2:9" ht="13.8">
      <c r="B14" s="72"/>
      <c r="C14" s="531"/>
      <c r="D14" s="518" t="s">
        <v>201</v>
      </c>
      <c r="E14" s="81" t="s">
        <v>220</v>
      </c>
      <c r="F14" s="233">
        <v>2530</v>
      </c>
      <c r="G14" s="233">
        <v>2267</v>
      </c>
      <c r="H14" s="233">
        <v>2317</v>
      </c>
      <c r="I14" s="72"/>
    </row>
    <row r="15" spans="2:9" ht="13.8">
      <c r="B15" s="72"/>
      <c r="C15" s="531"/>
      <c r="D15" s="518"/>
      <c r="E15" s="91" t="s">
        <v>214</v>
      </c>
      <c r="F15" s="233">
        <v>261131</v>
      </c>
      <c r="G15" s="233">
        <v>2268</v>
      </c>
      <c r="H15" s="233">
        <v>218913</v>
      </c>
      <c r="I15" s="72"/>
    </row>
    <row r="16" spans="2:9" ht="13.8">
      <c r="B16" s="72"/>
      <c r="C16" s="531"/>
      <c r="D16" s="518"/>
      <c r="E16" s="81" t="s">
        <v>204</v>
      </c>
      <c r="F16" s="234">
        <f>F15/F14</f>
        <v>103.21383399209486</v>
      </c>
      <c r="G16" s="234">
        <f>G15/G14</f>
        <v>1.0004411116012351</v>
      </c>
      <c r="H16" s="234">
        <f>H15/H14</f>
        <v>94.481225722917571</v>
      </c>
      <c r="I16" s="72"/>
    </row>
    <row r="17" spans="2:14" ht="13.8">
      <c r="B17" s="72"/>
      <c r="C17" s="531"/>
      <c r="D17" s="518" t="s">
        <v>202</v>
      </c>
      <c r="E17" s="81" t="s">
        <v>221</v>
      </c>
      <c r="F17" s="233">
        <v>1561</v>
      </c>
      <c r="G17" s="233">
        <v>1705</v>
      </c>
      <c r="H17" s="233">
        <v>1537</v>
      </c>
      <c r="I17" s="72"/>
    </row>
    <row r="18" spans="2:14" ht="13.8">
      <c r="B18" s="72"/>
      <c r="C18" s="531"/>
      <c r="D18" s="518"/>
      <c r="E18" s="81" t="s">
        <v>217</v>
      </c>
      <c r="F18" s="233">
        <v>531137</v>
      </c>
      <c r="G18" s="233">
        <v>628616</v>
      </c>
      <c r="H18" s="233">
        <v>453127</v>
      </c>
      <c r="I18" s="72"/>
    </row>
    <row r="19" spans="2:14" ht="13.8">
      <c r="B19" s="72"/>
      <c r="C19" s="531"/>
      <c r="D19" s="518"/>
      <c r="E19" s="81" t="s">
        <v>204</v>
      </c>
      <c r="F19" s="234">
        <f>F18/F17</f>
        <v>340.25432415118513</v>
      </c>
      <c r="G19" s="234">
        <f>G18/G17</f>
        <v>368.68973607038123</v>
      </c>
      <c r="H19" s="234">
        <f>H18/H17</f>
        <v>294.81262199089133</v>
      </c>
      <c r="I19" s="72"/>
    </row>
    <row r="20" spans="2:14" ht="13.8">
      <c r="B20" s="72"/>
      <c r="C20" s="518" t="s">
        <v>205</v>
      </c>
      <c r="D20" s="518"/>
      <c r="E20" s="518"/>
      <c r="F20" s="235">
        <v>1.2690000961833814E-2</v>
      </c>
      <c r="G20" s="235">
        <v>1.2405483148594076E-2</v>
      </c>
      <c r="H20" s="235">
        <v>1.2115839243498818E-2</v>
      </c>
      <c r="I20" s="72"/>
    </row>
    <row r="21" spans="2:14" ht="13.8">
      <c r="B21" s="72"/>
      <c r="C21" s="518" t="s">
        <v>206</v>
      </c>
      <c r="D21" s="518"/>
      <c r="E21" s="518"/>
      <c r="F21" s="235">
        <v>1.4122607027829045E-2</v>
      </c>
      <c r="G21" s="235">
        <v>1.5469061876247504E-2</v>
      </c>
      <c r="H21" s="235">
        <v>1.3738056292959358E-2</v>
      </c>
      <c r="I21" s="72"/>
    </row>
    <row r="22" spans="2:14" ht="13.8">
      <c r="B22" s="72"/>
      <c r="C22" s="518" t="s">
        <v>207</v>
      </c>
      <c r="D22" s="518"/>
      <c r="E22" s="518"/>
      <c r="F22" s="235">
        <v>1.7157807353722215E-2</v>
      </c>
      <c r="G22" s="235">
        <v>1.7184481150970144E-2</v>
      </c>
      <c r="H22" s="235">
        <v>1.4170188936836473E-2</v>
      </c>
      <c r="I22" s="72"/>
    </row>
    <row r="23" spans="2:14" ht="13.8">
      <c r="B23" s="72"/>
      <c r="C23" s="518" t="s">
        <v>208</v>
      </c>
      <c r="D23" s="518"/>
      <c r="E23" s="518"/>
      <c r="F23" s="235">
        <v>1.9584667610395678E-2</v>
      </c>
      <c r="G23" s="235">
        <v>2.3158079356727514E-2</v>
      </c>
      <c r="H23" s="235">
        <v>1.5963359012686366E-2</v>
      </c>
      <c r="I23" s="72"/>
    </row>
    <row r="24" spans="2:14">
      <c r="B24" s="72"/>
      <c r="C24" s="530" t="s">
        <v>817</v>
      </c>
      <c r="D24" s="530"/>
      <c r="E24" s="530"/>
      <c r="F24" s="530"/>
      <c r="G24" s="530"/>
      <c r="H24" s="530"/>
      <c r="I24" s="154"/>
      <c r="J24" s="17"/>
      <c r="K24" s="11"/>
    </row>
    <row r="25" spans="2:14">
      <c r="B25" s="72"/>
      <c r="C25" s="72"/>
      <c r="D25" s="236"/>
      <c r="E25" s="236"/>
      <c r="F25" s="236"/>
      <c r="G25" s="236"/>
      <c r="H25" s="236"/>
      <c r="I25" s="236"/>
      <c r="J25" s="18"/>
      <c r="K25" s="18"/>
      <c r="L25" s="18"/>
      <c r="M25" s="18"/>
      <c r="N25" s="18"/>
    </row>
    <row r="26" spans="2:14">
      <c r="B26" s="72"/>
      <c r="C26" s="72"/>
      <c r="D26" s="72"/>
      <c r="E26" s="72"/>
      <c r="F26" s="72"/>
      <c r="G26" s="72"/>
      <c r="H26" s="72"/>
      <c r="I26" s="72"/>
    </row>
  </sheetData>
  <mergeCells count="15">
    <mergeCell ref="C2:H2"/>
    <mergeCell ref="C24:H24"/>
    <mergeCell ref="C22:E22"/>
    <mergeCell ref="C23:E23"/>
    <mergeCell ref="C12:C19"/>
    <mergeCell ref="D12:D13"/>
    <mergeCell ref="D14:D16"/>
    <mergeCell ref="D17:D19"/>
    <mergeCell ref="C20:E20"/>
    <mergeCell ref="C21:E21"/>
    <mergeCell ref="C4:C11"/>
    <mergeCell ref="D4:D5"/>
    <mergeCell ref="D6:D8"/>
    <mergeCell ref="D9:D11"/>
    <mergeCell ref="C3:E3"/>
  </mergeCells>
  <phoneticPr fontId="2"/>
  <pageMargins left="0.7" right="0.7" top="0.75" bottom="0.75" header="0.3" footer="0.3"/>
  <pageSetup paperSize="9"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N13"/>
  <sheetViews>
    <sheetView workbookViewId="0">
      <selection activeCell="E2" sqref="E2:M11"/>
    </sheetView>
  </sheetViews>
  <sheetFormatPr defaultColWidth="8.88671875" defaultRowHeight="13.2"/>
  <cols>
    <col min="1" max="1" width="9" style="3" customWidth="1"/>
    <col min="2" max="3" width="8.88671875" style="3"/>
    <col min="4" max="4" width="4.77734375" style="3" customWidth="1"/>
    <col min="5" max="5" width="23.21875" style="3" customWidth="1"/>
    <col min="6" max="16384" width="8.88671875" style="3"/>
  </cols>
  <sheetData>
    <row r="1" spans="4:14">
      <c r="D1" s="72"/>
      <c r="E1" s="72"/>
      <c r="F1" s="72"/>
      <c r="G1" s="72"/>
      <c r="H1" s="72"/>
      <c r="I1" s="72"/>
      <c r="J1" s="72"/>
      <c r="K1" s="72"/>
      <c r="L1" s="72"/>
      <c r="M1" s="72"/>
      <c r="N1" s="72"/>
    </row>
    <row r="2" spans="4:14" ht="14.4" thickBot="1">
      <c r="D2" s="72"/>
      <c r="E2" s="526" t="s">
        <v>757</v>
      </c>
      <c r="F2" s="527"/>
      <c r="G2" s="527"/>
      <c r="H2" s="527"/>
      <c r="I2" s="527"/>
      <c r="J2" s="527"/>
      <c r="K2" s="527"/>
      <c r="L2" s="527"/>
      <c r="M2" s="527"/>
      <c r="N2" s="72"/>
    </row>
    <row r="3" spans="4:14" ht="14.4" thickBot="1">
      <c r="D3" s="72"/>
      <c r="E3" s="237" t="s">
        <v>222</v>
      </c>
      <c r="F3" s="238">
        <v>1993</v>
      </c>
      <c r="G3" s="239">
        <v>2002</v>
      </c>
      <c r="H3" s="240">
        <v>2003</v>
      </c>
      <c r="I3" s="239">
        <v>2004</v>
      </c>
      <c r="J3" s="240">
        <v>2005</v>
      </c>
      <c r="K3" s="239">
        <v>2006</v>
      </c>
      <c r="L3" s="239">
        <v>2007</v>
      </c>
      <c r="M3" s="241">
        <v>2008</v>
      </c>
      <c r="N3" s="72"/>
    </row>
    <row r="4" spans="4:14" ht="13.8">
      <c r="D4" s="72"/>
      <c r="E4" s="242" t="s">
        <v>223</v>
      </c>
      <c r="F4" s="243">
        <v>0.32097100000000001</v>
      </c>
      <c r="G4" s="244">
        <v>0.103766</v>
      </c>
      <c r="H4" s="243">
        <v>9.2759999999999995E-2</v>
      </c>
      <c r="I4" s="244">
        <v>8.8633000000000003E-2</v>
      </c>
      <c r="J4" s="243">
        <v>9.1796000000000003E-2</v>
      </c>
      <c r="K4" s="244">
        <v>9.1789999999999997E-2</v>
      </c>
      <c r="L4" s="244">
        <v>9.1513999999999998E-2</v>
      </c>
      <c r="M4" s="245">
        <v>9.0649999999999994E-2</v>
      </c>
      <c r="N4" s="72"/>
    </row>
    <row r="5" spans="4:14" ht="13.8">
      <c r="D5" s="72"/>
      <c r="E5" s="246" t="s">
        <v>224</v>
      </c>
      <c r="F5" s="247"/>
      <c r="G5" s="248">
        <v>0.96885212227596118</v>
      </c>
      <c r="H5" s="249">
        <v>0.89393442938920264</v>
      </c>
      <c r="I5" s="248">
        <v>0.95550884001724889</v>
      </c>
      <c r="J5" s="249">
        <v>1.0356864824613856</v>
      </c>
      <c r="K5" s="248">
        <v>0.99993463767484414</v>
      </c>
      <c r="L5" s="250">
        <v>1.0030159319885481</v>
      </c>
      <c r="M5" s="251">
        <v>0.99055882160106645</v>
      </c>
      <c r="N5" s="72"/>
    </row>
    <row r="6" spans="4:14" ht="14.4" thickBot="1">
      <c r="D6" s="72"/>
      <c r="E6" s="252" t="s">
        <v>225</v>
      </c>
      <c r="F6" s="253"/>
      <c r="G6" s="254">
        <v>18.5</v>
      </c>
      <c r="H6" s="255">
        <v>17.57</v>
      </c>
      <c r="I6" s="254">
        <v>19.37</v>
      </c>
      <c r="J6" s="255">
        <v>20.329999999999998</v>
      </c>
      <c r="K6" s="254">
        <v>19.66</v>
      </c>
      <c r="L6" s="254">
        <v>19.43</v>
      </c>
      <c r="M6" s="256">
        <v>20.27</v>
      </c>
      <c r="N6" s="72"/>
    </row>
    <row r="7" spans="4:14" ht="13.8">
      <c r="D7" s="72"/>
      <c r="E7" s="257" t="s">
        <v>222</v>
      </c>
      <c r="F7" s="258">
        <v>2009</v>
      </c>
      <c r="G7" s="257">
        <v>2010</v>
      </c>
      <c r="H7" s="258">
        <v>2011</v>
      </c>
      <c r="I7" s="257">
        <v>2012</v>
      </c>
      <c r="J7" s="258">
        <v>2013</v>
      </c>
      <c r="K7" s="257">
        <v>2014</v>
      </c>
      <c r="L7" s="257">
        <v>2015</v>
      </c>
      <c r="M7" s="259">
        <v>2016</v>
      </c>
      <c r="N7" s="72"/>
    </row>
    <row r="8" spans="4:14" ht="13.8">
      <c r="D8" s="72"/>
      <c r="E8" s="242" t="s">
        <v>223</v>
      </c>
      <c r="F8" s="243">
        <v>7.4120000000000005E-2</v>
      </c>
      <c r="G8" s="244">
        <v>7.9162999999999997E-2</v>
      </c>
      <c r="H8" s="243">
        <v>8.0787999999999999E-2</v>
      </c>
      <c r="I8" s="244">
        <v>7.5986999999999999E-2</v>
      </c>
      <c r="J8" s="243">
        <v>7.8335000000000002E-2</v>
      </c>
      <c r="K8" s="244">
        <v>7.5291999999999998E-2</v>
      </c>
      <c r="L8" s="244">
        <v>6.3255000000000006E-2</v>
      </c>
      <c r="M8" s="245">
        <v>5.3684999999999997E-2</v>
      </c>
      <c r="N8" s="72"/>
    </row>
    <row r="9" spans="4:14" ht="13.8">
      <c r="D9" s="72"/>
      <c r="E9" s="246" t="s">
        <v>224</v>
      </c>
      <c r="F9" s="260">
        <v>0.81765030336458921</v>
      </c>
      <c r="G9" s="250">
        <v>1.0680383162439286</v>
      </c>
      <c r="H9" s="249">
        <v>1.0205272665260285</v>
      </c>
      <c r="I9" s="248">
        <v>0.94057285735505269</v>
      </c>
      <c r="J9" s="249">
        <v>1.030900022372248</v>
      </c>
      <c r="K9" s="248">
        <v>1.0404159804494502</v>
      </c>
      <c r="L9" s="248">
        <v>0.84012909738086394</v>
      </c>
      <c r="M9" s="261">
        <v>0.84870761204647838</v>
      </c>
      <c r="N9" s="72"/>
    </row>
    <row r="10" spans="4:14" ht="14.4" thickBot="1">
      <c r="D10" s="72"/>
      <c r="E10" s="252" t="s">
        <v>225</v>
      </c>
      <c r="F10" s="255">
        <v>19.45</v>
      </c>
      <c r="G10" s="254">
        <v>20.02</v>
      </c>
      <c r="H10" s="255">
        <v>19.920000000000002</v>
      </c>
      <c r="I10" s="254">
        <v>20.37</v>
      </c>
      <c r="J10" s="255">
        <v>20.55</v>
      </c>
      <c r="K10" s="254">
        <v>25.88</v>
      </c>
      <c r="L10" s="254">
        <v>28.02</v>
      </c>
      <c r="M10" s="262"/>
      <c r="N10" s="72"/>
    </row>
    <row r="11" spans="4:14" ht="29.25" customHeight="1">
      <c r="D11" s="72"/>
      <c r="E11" s="588" t="s">
        <v>818</v>
      </c>
      <c r="F11" s="589"/>
      <c r="G11" s="589"/>
      <c r="H11" s="589"/>
      <c r="I11" s="589"/>
      <c r="J11" s="589"/>
      <c r="K11" s="589"/>
      <c r="L11" s="589"/>
      <c r="M11" s="589"/>
      <c r="N11" s="72"/>
    </row>
    <row r="12" spans="4:14">
      <c r="D12" s="72"/>
      <c r="E12" s="72"/>
      <c r="F12" s="72"/>
      <c r="G12" s="72"/>
      <c r="H12" s="72"/>
      <c r="I12" s="72"/>
      <c r="J12" s="72"/>
      <c r="K12" s="72"/>
      <c r="L12" s="154"/>
      <c r="M12" s="154"/>
      <c r="N12" s="72"/>
    </row>
    <row r="13" spans="4:14">
      <c r="D13" s="72"/>
      <c r="E13" s="72"/>
      <c r="F13" s="72"/>
      <c r="G13" s="72"/>
      <c r="H13" s="72"/>
      <c r="I13" s="72"/>
      <c r="J13" s="72"/>
      <c r="K13" s="72"/>
      <c r="L13" s="72"/>
      <c r="M13" s="72"/>
      <c r="N13" s="72"/>
    </row>
  </sheetData>
  <mergeCells count="2">
    <mergeCell ref="E2:M2"/>
    <mergeCell ref="E11:M11"/>
  </mergeCells>
  <phoneticPr fontId="2"/>
  <pageMargins left="0.7" right="0.7"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B2" sqref="B2:J19"/>
    </sheetView>
  </sheetViews>
  <sheetFormatPr defaultRowHeight="13.2"/>
  <cols>
    <col min="3" max="3" width="10.77734375" customWidth="1"/>
  </cols>
  <sheetData>
    <row r="1" spans="1:11">
      <c r="A1" s="72"/>
      <c r="B1" s="72"/>
      <c r="C1" s="72"/>
      <c r="D1" s="72"/>
      <c r="E1" s="72"/>
      <c r="F1" s="72"/>
      <c r="G1" s="72"/>
      <c r="H1" s="72"/>
      <c r="I1" s="72"/>
      <c r="J1" s="72"/>
      <c r="K1" s="72"/>
    </row>
    <row r="2" spans="1:11" ht="14.4" thickBot="1">
      <c r="A2" s="72"/>
      <c r="B2" s="526" t="s">
        <v>882</v>
      </c>
      <c r="C2" s="527"/>
      <c r="D2" s="527"/>
      <c r="E2" s="527"/>
      <c r="F2" s="527"/>
      <c r="G2" s="527"/>
      <c r="H2" s="527"/>
      <c r="I2" s="527"/>
      <c r="J2" s="527"/>
      <c r="K2" s="72"/>
    </row>
    <row r="3" spans="1:11" ht="13.8">
      <c r="A3" s="72"/>
      <c r="B3" s="591" t="s">
        <v>227</v>
      </c>
      <c r="C3" s="263" t="s">
        <v>228</v>
      </c>
      <c r="D3" s="264" t="s">
        <v>229</v>
      </c>
      <c r="E3" s="264" t="s">
        <v>230</v>
      </c>
      <c r="F3" s="264" t="s">
        <v>231</v>
      </c>
      <c r="G3" s="264" t="s">
        <v>232</v>
      </c>
      <c r="H3" s="265" t="s">
        <v>235</v>
      </c>
      <c r="I3" s="264" t="s">
        <v>233</v>
      </c>
      <c r="J3" s="266" t="s">
        <v>234</v>
      </c>
      <c r="K3" s="72"/>
    </row>
    <row r="4" spans="1:11" ht="13.8">
      <c r="A4" s="72"/>
      <c r="B4" s="592"/>
      <c r="C4" s="61" t="s">
        <v>4</v>
      </c>
      <c r="D4" s="267"/>
      <c r="E4" s="268">
        <v>400</v>
      </c>
      <c r="F4" s="268">
        <v>499</v>
      </c>
      <c r="G4" s="268">
        <v>152</v>
      </c>
      <c r="H4" s="269" t="s">
        <v>758</v>
      </c>
      <c r="I4" s="268">
        <v>368</v>
      </c>
      <c r="J4" s="270">
        <f t="shared" ref="J4:J9" si="0">SUM(D4:I4)</f>
        <v>1419</v>
      </c>
      <c r="K4" s="72"/>
    </row>
    <row r="5" spans="1:11" ht="13.8">
      <c r="A5" s="72"/>
      <c r="B5" s="592"/>
      <c r="C5" s="61" t="s">
        <v>759</v>
      </c>
      <c r="D5" s="268">
        <v>184</v>
      </c>
      <c r="E5" s="267"/>
      <c r="F5" s="268">
        <v>598</v>
      </c>
      <c r="G5" s="271">
        <v>52</v>
      </c>
      <c r="H5" s="269" t="s">
        <v>758</v>
      </c>
      <c r="I5" s="268">
        <v>52</v>
      </c>
      <c r="J5" s="270">
        <f t="shared" si="0"/>
        <v>886</v>
      </c>
      <c r="K5" s="72"/>
    </row>
    <row r="6" spans="1:11" ht="13.8">
      <c r="A6" s="72"/>
      <c r="B6" s="592"/>
      <c r="C6" s="61" t="s">
        <v>764</v>
      </c>
      <c r="D6" s="268">
        <v>250</v>
      </c>
      <c r="E6" s="268">
        <v>444</v>
      </c>
      <c r="F6" s="267"/>
      <c r="G6" s="272">
        <v>7945</v>
      </c>
      <c r="H6" s="273">
        <v>2289</v>
      </c>
      <c r="I6" s="272">
        <v>550</v>
      </c>
      <c r="J6" s="274">
        <f t="shared" si="0"/>
        <v>11478</v>
      </c>
      <c r="K6" s="72"/>
    </row>
    <row r="7" spans="1:11" ht="13.8">
      <c r="A7" s="72"/>
      <c r="B7" s="592"/>
      <c r="C7" s="61" t="s">
        <v>761</v>
      </c>
      <c r="D7" s="272">
        <v>105</v>
      </c>
      <c r="E7" s="272">
        <v>124</v>
      </c>
      <c r="F7" s="273">
        <v>4584</v>
      </c>
      <c r="G7" s="267"/>
      <c r="H7" s="275">
        <v>102</v>
      </c>
      <c r="I7" s="272">
        <v>202</v>
      </c>
      <c r="J7" s="274">
        <f t="shared" si="0"/>
        <v>5117</v>
      </c>
      <c r="K7" s="72"/>
    </row>
    <row r="8" spans="1:11" ht="13.8">
      <c r="A8" s="72"/>
      <c r="B8" s="592"/>
      <c r="C8" s="61" t="s">
        <v>762</v>
      </c>
      <c r="D8" s="272">
        <v>28</v>
      </c>
      <c r="E8" s="272">
        <v>55</v>
      </c>
      <c r="F8" s="273">
        <v>2041</v>
      </c>
      <c r="G8" s="272">
        <v>654</v>
      </c>
      <c r="H8" s="276"/>
      <c r="I8" s="272">
        <v>99</v>
      </c>
      <c r="J8" s="274">
        <f t="shared" si="0"/>
        <v>2877</v>
      </c>
      <c r="K8" s="72"/>
    </row>
    <row r="9" spans="1:11" ht="14.4" thickBot="1">
      <c r="A9" s="72"/>
      <c r="B9" s="592"/>
      <c r="C9" s="277" t="s">
        <v>763</v>
      </c>
      <c r="D9" s="278">
        <v>163</v>
      </c>
      <c r="E9" s="278">
        <v>66</v>
      </c>
      <c r="F9" s="278">
        <v>418</v>
      </c>
      <c r="G9" s="594">
        <v>151</v>
      </c>
      <c r="H9" s="594"/>
      <c r="I9" s="279"/>
      <c r="J9" s="280">
        <f t="shared" si="0"/>
        <v>798</v>
      </c>
      <c r="K9" s="72"/>
    </row>
    <row r="10" spans="1:11" ht="15" thickTop="1" thickBot="1">
      <c r="A10" s="72"/>
      <c r="B10" s="593"/>
      <c r="C10" s="281" t="s">
        <v>234</v>
      </c>
      <c r="D10" s="282">
        <f t="shared" ref="D10:J10" si="1">SUM(D4:D9)</f>
        <v>730</v>
      </c>
      <c r="E10" s="282">
        <f t="shared" si="1"/>
        <v>1089</v>
      </c>
      <c r="F10" s="283">
        <f t="shared" si="1"/>
        <v>8140</v>
      </c>
      <c r="G10" s="283">
        <f t="shared" si="1"/>
        <v>8954</v>
      </c>
      <c r="H10" s="283">
        <f t="shared" si="1"/>
        <v>2391</v>
      </c>
      <c r="I10" s="283">
        <f t="shared" si="1"/>
        <v>1271</v>
      </c>
      <c r="J10" s="284">
        <f t="shared" si="1"/>
        <v>22575</v>
      </c>
      <c r="K10" s="72"/>
    </row>
    <row r="11" spans="1:11" ht="13.8">
      <c r="A11" s="72"/>
      <c r="B11" s="591" t="s">
        <v>149</v>
      </c>
      <c r="C11" s="263" t="s">
        <v>228</v>
      </c>
      <c r="D11" s="285" t="s">
        <v>229</v>
      </c>
      <c r="E11" s="285" t="s">
        <v>230</v>
      </c>
      <c r="F11" s="285" t="s">
        <v>231</v>
      </c>
      <c r="G11" s="285" t="s">
        <v>232</v>
      </c>
      <c r="H11" s="285" t="s">
        <v>235</v>
      </c>
      <c r="I11" s="285" t="s">
        <v>233</v>
      </c>
      <c r="J11" s="286" t="s">
        <v>234</v>
      </c>
      <c r="K11" s="72"/>
    </row>
    <row r="12" spans="1:11" ht="13.8">
      <c r="A12" s="72"/>
      <c r="B12" s="592"/>
      <c r="C12" s="61" t="s">
        <v>4</v>
      </c>
      <c r="D12" s="267"/>
      <c r="E12" s="268">
        <v>400</v>
      </c>
      <c r="F12" s="268">
        <v>499</v>
      </c>
      <c r="G12" s="268">
        <v>152</v>
      </c>
      <c r="H12" s="269" t="s">
        <v>758</v>
      </c>
      <c r="I12" s="268">
        <v>368</v>
      </c>
      <c r="J12" s="270">
        <f t="shared" ref="J12:J17" si="2">SUM(D12:I12)</f>
        <v>1419</v>
      </c>
      <c r="K12" s="72"/>
    </row>
    <row r="13" spans="1:11" ht="13.8">
      <c r="A13" s="72"/>
      <c r="B13" s="592"/>
      <c r="C13" s="61" t="s">
        <v>759</v>
      </c>
      <c r="D13" s="268">
        <v>184</v>
      </c>
      <c r="E13" s="267"/>
      <c r="F13" s="268">
        <v>598</v>
      </c>
      <c r="G13" s="271">
        <v>52</v>
      </c>
      <c r="H13" s="269" t="s">
        <v>758</v>
      </c>
      <c r="I13" s="268">
        <v>52</v>
      </c>
      <c r="J13" s="270">
        <f t="shared" si="2"/>
        <v>886</v>
      </c>
      <c r="K13" s="72"/>
    </row>
    <row r="14" spans="1:11" ht="13.8">
      <c r="A14" s="72"/>
      <c r="B14" s="592"/>
      <c r="C14" s="287" t="s">
        <v>760</v>
      </c>
      <c r="D14" s="268">
        <v>250</v>
      </c>
      <c r="E14" s="268">
        <v>444</v>
      </c>
      <c r="F14" s="267"/>
      <c r="G14" s="272">
        <v>2709</v>
      </c>
      <c r="H14" s="273">
        <v>467</v>
      </c>
      <c r="I14" s="272">
        <v>484</v>
      </c>
      <c r="J14" s="274">
        <f t="shared" si="2"/>
        <v>4354</v>
      </c>
      <c r="K14" s="72"/>
    </row>
    <row r="15" spans="1:11" ht="13.8">
      <c r="A15" s="72"/>
      <c r="B15" s="592"/>
      <c r="C15" s="61" t="s">
        <v>761</v>
      </c>
      <c r="D15" s="272">
        <v>63</v>
      </c>
      <c r="E15" s="272">
        <v>93</v>
      </c>
      <c r="F15" s="288">
        <v>1800</v>
      </c>
      <c r="G15" s="267"/>
      <c r="H15" s="289">
        <v>34</v>
      </c>
      <c r="I15" s="272">
        <v>83</v>
      </c>
      <c r="J15" s="274">
        <f>SUM(D15:I15)</f>
        <v>2073</v>
      </c>
      <c r="K15" s="72"/>
    </row>
    <row r="16" spans="1:11" ht="13.8">
      <c r="A16" s="72"/>
      <c r="B16" s="592"/>
      <c r="C16" s="61" t="s">
        <v>762</v>
      </c>
      <c r="D16" s="272">
        <v>16</v>
      </c>
      <c r="E16" s="272">
        <v>28</v>
      </c>
      <c r="F16" s="273">
        <v>890</v>
      </c>
      <c r="G16" s="272">
        <v>291</v>
      </c>
      <c r="H16" s="276"/>
      <c r="I16" s="272">
        <v>45</v>
      </c>
      <c r="J16" s="290">
        <f t="shared" si="2"/>
        <v>1270</v>
      </c>
      <c r="K16" s="72"/>
    </row>
    <row r="17" spans="1:11" ht="14.4" thickBot="1">
      <c r="A17" s="72"/>
      <c r="B17" s="592"/>
      <c r="C17" s="277" t="s">
        <v>763</v>
      </c>
      <c r="D17" s="278">
        <v>163</v>
      </c>
      <c r="E17" s="278">
        <v>66</v>
      </c>
      <c r="F17" s="278">
        <v>418</v>
      </c>
      <c r="G17" s="594">
        <v>151</v>
      </c>
      <c r="H17" s="594"/>
      <c r="I17" s="279"/>
      <c r="J17" s="280">
        <f t="shared" si="2"/>
        <v>798</v>
      </c>
      <c r="K17" s="72"/>
    </row>
    <row r="18" spans="1:11" ht="15" thickTop="1" thickBot="1">
      <c r="A18" s="72"/>
      <c r="B18" s="593"/>
      <c r="C18" s="281" t="s">
        <v>234</v>
      </c>
      <c r="D18" s="282">
        <f t="shared" ref="D18:I18" si="3">SUM(D12:D17)</f>
        <v>676</v>
      </c>
      <c r="E18" s="282">
        <f t="shared" si="3"/>
        <v>1031</v>
      </c>
      <c r="F18" s="283">
        <f t="shared" si="3"/>
        <v>4205</v>
      </c>
      <c r="G18" s="283">
        <f t="shared" si="3"/>
        <v>3355</v>
      </c>
      <c r="H18" s="283">
        <f t="shared" si="3"/>
        <v>501</v>
      </c>
      <c r="I18" s="283">
        <f t="shared" si="3"/>
        <v>1032</v>
      </c>
      <c r="J18" s="284">
        <f>SUM(J12:J17)</f>
        <v>10800</v>
      </c>
      <c r="K18" s="72"/>
    </row>
    <row r="19" spans="1:11" ht="90" customHeight="1">
      <c r="A19" s="72"/>
      <c r="B19" s="595" t="s">
        <v>819</v>
      </c>
      <c r="C19" s="595"/>
      <c r="D19" s="595"/>
      <c r="E19" s="595"/>
      <c r="F19" s="595"/>
      <c r="G19" s="595"/>
      <c r="H19" s="595"/>
      <c r="I19" s="595"/>
      <c r="J19" s="595"/>
      <c r="K19" s="72"/>
    </row>
    <row r="20" spans="1:11">
      <c r="A20" s="72"/>
      <c r="B20" s="590"/>
      <c r="C20" s="590"/>
      <c r="D20" s="590"/>
      <c r="E20" s="590"/>
      <c r="F20" s="590"/>
      <c r="G20" s="590"/>
      <c r="H20" s="590"/>
      <c r="I20" s="590"/>
      <c r="J20" s="590"/>
      <c r="K20" s="72"/>
    </row>
    <row r="21" spans="1:11">
      <c r="B21" s="109"/>
      <c r="C21" s="109"/>
      <c r="D21" s="109"/>
      <c r="E21" s="109"/>
      <c r="F21" s="109"/>
      <c r="G21" s="109"/>
      <c r="H21" s="109"/>
      <c r="I21" s="109"/>
      <c r="J21" s="109"/>
    </row>
    <row r="22" spans="1:11">
      <c r="B22" s="109"/>
      <c r="C22" s="109"/>
      <c r="D22" s="109"/>
      <c r="E22" s="109"/>
      <c r="F22" s="109"/>
      <c r="G22" s="109"/>
      <c r="H22" s="109"/>
      <c r="I22" s="109"/>
      <c r="J22" s="109"/>
    </row>
    <row r="23" spans="1:11">
      <c r="B23" s="109"/>
      <c r="C23" s="109"/>
      <c r="D23" s="109"/>
      <c r="E23" s="109"/>
      <c r="F23" s="109"/>
      <c r="G23" s="109"/>
      <c r="H23" s="109"/>
      <c r="I23" s="109"/>
      <c r="J23" s="109"/>
    </row>
    <row r="24" spans="1:11">
      <c r="B24" s="109"/>
      <c r="C24" s="109"/>
      <c r="D24" s="109"/>
      <c r="E24" s="109"/>
      <c r="F24" s="109"/>
      <c r="G24" s="109"/>
      <c r="H24" s="109"/>
      <c r="I24" s="109"/>
      <c r="J24" s="109"/>
    </row>
  </sheetData>
  <mergeCells count="7">
    <mergeCell ref="B20:J20"/>
    <mergeCell ref="B2:J2"/>
    <mergeCell ref="B3:B10"/>
    <mergeCell ref="G9:H9"/>
    <mergeCell ref="B11:B18"/>
    <mergeCell ref="G17:H17"/>
    <mergeCell ref="B19:J19"/>
  </mergeCells>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
  <sheetViews>
    <sheetView zoomScaleNormal="100" workbookViewId="0">
      <selection activeCell="N3" sqref="N3"/>
    </sheetView>
  </sheetViews>
  <sheetFormatPr defaultRowHeight="13.2"/>
  <cols>
    <col min="1" max="1" width="9" customWidth="1"/>
    <col min="2" max="2" width="14.33203125" customWidth="1"/>
    <col min="3" max="3" width="7.21875" customWidth="1"/>
    <col min="4" max="4" width="9.33203125" customWidth="1"/>
    <col min="5" max="5" width="9.77734375" customWidth="1"/>
    <col min="6" max="6" width="6.6640625" style="58" customWidth="1"/>
    <col min="7" max="7" width="9.44140625" customWidth="1"/>
    <col min="8" max="8" width="6.6640625" style="58" customWidth="1"/>
    <col min="9" max="10" width="10.33203125" customWidth="1"/>
    <col min="11" max="11" width="14.21875" customWidth="1"/>
  </cols>
  <sheetData>
    <row r="2" spans="1:12">
      <c r="A2" s="72"/>
      <c r="B2" s="72"/>
      <c r="C2" s="72"/>
      <c r="D2" s="72"/>
      <c r="E2" s="72"/>
      <c r="F2" s="72"/>
      <c r="G2" s="72"/>
      <c r="H2" s="72"/>
      <c r="I2" s="72"/>
      <c r="J2" s="72"/>
      <c r="K2" s="72"/>
      <c r="L2" s="72"/>
    </row>
    <row r="3" spans="1:12" ht="13.8">
      <c r="A3" s="72"/>
      <c r="B3" s="596" t="s">
        <v>765</v>
      </c>
      <c r="C3" s="547"/>
      <c r="D3" s="547"/>
      <c r="E3" s="547"/>
      <c r="F3" s="547"/>
      <c r="G3" s="547"/>
      <c r="H3" s="547"/>
      <c r="I3" s="547"/>
      <c r="J3" s="547"/>
      <c r="K3" s="547"/>
      <c r="L3" s="72"/>
    </row>
    <row r="4" spans="1:12" ht="13.2" customHeight="1">
      <c r="A4" s="72"/>
      <c r="B4" s="518" t="s">
        <v>237</v>
      </c>
      <c r="C4" s="518" t="s">
        <v>238</v>
      </c>
      <c r="D4" s="605" t="s">
        <v>254</v>
      </c>
      <c r="E4" s="606"/>
      <c r="F4" s="606"/>
      <c r="G4" s="606"/>
      <c r="H4" s="607"/>
      <c r="I4" s="597" t="s">
        <v>248</v>
      </c>
      <c r="J4" s="598"/>
      <c r="K4" s="599" t="s">
        <v>249</v>
      </c>
      <c r="L4" s="72"/>
    </row>
    <row r="5" spans="1:12" ht="15" customHeight="1">
      <c r="A5" s="72"/>
      <c r="B5" s="518"/>
      <c r="C5" s="518"/>
      <c r="D5" s="601" t="s">
        <v>257</v>
      </c>
      <c r="E5" s="603" t="s">
        <v>258</v>
      </c>
      <c r="F5" s="603" t="s">
        <v>255</v>
      </c>
      <c r="G5" s="603" t="s">
        <v>259</v>
      </c>
      <c r="H5" s="603" t="s">
        <v>256</v>
      </c>
      <c r="I5" s="114" t="s">
        <v>149</v>
      </c>
      <c r="J5" s="114" t="s">
        <v>149</v>
      </c>
      <c r="K5" s="600"/>
      <c r="L5" s="72"/>
    </row>
    <row r="6" spans="1:12" ht="15" customHeight="1">
      <c r="A6" s="72"/>
      <c r="B6" s="518"/>
      <c r="C6" s="518"/>
      <c r="D6" s="602"/>
      <c r="E6" s="604"/>
      <c r="F6" s="604"/>
      <c r="G6" s="604"/>
      <c r="H6" s="604"/>
      <c r="I6" s="291" t="s">
        <v>250</v>
      </c>
      <c r="J6" s="291" t="s">
        <v>251</v>
      </c>
      <c r="K6" s="291" t="s">
        <v>252</v>
      </c>
      <c r="L6" s="72"/>
    </row>
    <row r="7" spans="1:12" ht="13.8">
      <c r="A7" s="72"/>
      <c r="B7" s="518" t="s">
        <v>239</v>
      </c>
      <c r="C7" s="114" t="s">
        <v>240</v>
      </c>
      <c r="D7" s="68">
        <v>6083.8836000000001</v>
      </c>
      <c r="E7" s="68">
        <v>3306.8377</v>
      </c>
      <c r="F7" s="145">
        <v>0.54</v>
      </c>
      <c r="G7" s="68">
        <v>2777.0459000000001</v>
      </c>
      <c r="H7" s="145">
        <v>0.46</v>
      </c>
      <c r="I7" s="68">
        <v>7960</v>
      </c>
      <c r="J7" s="68">
        <v>2431</v>
      </c>
      <c r="K7" s="68">
        <v>2414</v>
      </c>
      <c r="L7" s="72"/>
    </row>
    <row r="8" spans="1:12" ht="13.8">
      <c r="A8" s="72"/>
      <c r="B8" s="518"/>
      <c r="C8" s="114" t="s">
        <v>241</v>
      </c>
      <c r="D8" s="68">
        <v>5931</v>
      </c>
      <c r="E8" s="68">
        <v>2669</v>
      </c>
      <c r="F8" s="292">
        <v>0.45</v>
      </c>
      <c r="G8" s="68">
        <v>3262</v>
      </c>
      <c r="H8" s="292">
        <v>0.55000000000000004</v>
      </c>
      <c r="I8" s="68">
        <v>7234</v>
      </c>
      <c r="J8" s="267"/>
      <c r="K8" s="68">
        <v>2409</v>
      </c>
      <c r="L8" s="72"/>
    </row>
    <row r="9" spans="1:12" ht="13.8">
      <c r="A9" s="72"/>
      <c r="B9" s="518" t="s">
        <v>242</v>
      </c>
      <c r="C9" s="114" t="s">
        <v>240</v>
      </c>
      <c r="D9" s="68">
        <v>4724.7674999999999</v>
      </c>
      <c r="E9" s="68">
        <v>2817.0661</v>
      </c>
      <c r="F9" s="292">
        <v>0.6</v>
      </c>
      <c r="G9" s="68">
        <v>1907.7013999999999</v>
      </c>
      <c r="H9" s="292">
        <v>0.4</v>
      </c>
      <c r="I9" s="68">
        <v>8703</v>
      </c>
      <c r="J9" s="68">
        <v>2674</v>
      </c>
      <c r="K9" s="68">
        <v>2701</v>
      </c>
      <c r="L9" s="72"/>
    </row>
    <row r="10" spans="1:12" ht="13.8">
      <c r="A10" s="72"/>
      <c r="B10" s="518"/>
      <c r="C10" s="114" t="s">
        <v>241</v>
      </c>
      <c r="D10" s="68">
        <v>4584.16</v>
      </c>
      <c r="E10" s="68">
        <v>2784.48</v>
      </c>
      <c r="F10" s="292">
        <v>0.61</v>
      </c>
      <c r="G10" s="68">
        <v>1799.68</v>
      </c>
      <c r="H10" s="292">
        <v>0.39</v>
      </c>
      <c r="I10" s="68">
        <v>7922</v>
      </c>
      <c r="J10" s="267"/>
      <c r="K10" s="68">
        <v>2696</v>
      </c>
      <c r="L10" s="72"/>
    </row>
    <row r="11" spans="1:12" ht="13.8">
      <c r="A11" s="72"/>
      <c r="B11" s="518" t="s">
        <v>243</v>
      </c>
      <c r="C11" s="114" t="s">
        <v>240</v>
      </c>
      <c r="D11" s="68">
        <v>203.1883</v>
      </c>
      <c r="E11" s="68">
        <v>122.47150000000001</v>
      </c>
      <c r="F11" s="292">
        <v>0.6</v>
      </c>
      <c r="G11" s="68">
        <v>80.716800000000006</v>
      </c>
      <c r="H11" s="292">
        <v>0.39</v>
      </c>
      <c r="I11" s="68">
        <v>5598</v>
      </c>
      <c r="J11" s="68">
        <v>2158</v>
      </c>
      <c r="K11" s="68">
        <v>2058</v>
      </c>
      <c r="L11" s="72"/>
    </row>
    <row r="12" spans="1:12" ht="13.8">
      <c r="A12" s="72"/>
      <c r="B12" s="518"/>
      <c r="C12" s="114" t="s">
        <v>241</v>
      </c>
      <c r="D12" s="68">
        <v>201.53</v>
      </c>
      <c r="E12" s="68">
        <v>118.37</v>
      </c>
      <c r="F12" s="292">
        <v>0.59</v>
      </c>
      <c r="G12" s="68">
        <v>83.16</v>
      </c>
      <c r="H12" s="292">
        <v>0.41</v>
      </c>
      <c r="I12" s="68">
        <v>5096</v>
      </c>
      <c r="J12" s="267"/>
      <c r="K12" s="68">
        <v>587</v>
      </c>
      <c r="L12" s="72"/>
    </row>
    <row r="13" spans="1:12" ht="30.75" customHeight="1">
      <c r="A13" s="72"/>
      <c r="B13" s="133" t="s">
        <v>253</v>
      </c>
      <c r="C13" s="114" t="s">
        <v>240</v>
      </c>
      <c r="D13" s="68">
        <v>100.17319999999999</v>
      </c>
      <c r="E13" s="68">
        <v>67.288799999999995</v>
      </c>
      <c r="F13" s="292">
        <v>0.67</v>
      </c>
      <c r="G13" s="68">
        <v>32.884399999999999</v>
      </c>
      <c r="H13" s="292">
        <v>0.33</v>
      </c>
      <c r="I13" s="68">
        <v>3875</v>
      </c>
      <c r="J13" s="68">
        <v>1761</v>
      </c>
      <c r="K13" s="68">
        <v>596</v>
      </c>
      <c r="L13" s="72"/>
    </row>
    <row r="14" spans="1:12" ht="13.8">
      <c r="A14" s="72"/>
      <c r="B14" s="114" t="s">
        <v>244</v>
      </c>
      <c r="C14" s="114" t="s">
        <v>240</v>
      </c>
      <c r="D14" s="68">
        <v>125.10469999999999</v>
      </c>
      <c r="E14" s="68">
        <v>35.65</v>
      </c>
      <c r="F14" s="292">
        <v>0.28000000000000003</v>
      </c>
      <c r="G14" s="68">
        <v>89.45</v>
      </c>
      <c r="H14" s="292">
        <v>0.72</v>
      </c>
      <c r="I14" s="68">
        <v>4008</v>
      </c>
      <c r="J14" s="68">
        <v>1814</v>
      </c>
      <c r="K14" s="267"/>
      <c r="L14" s="72"/>
    </row>
    <row r="15" spans="1:12" ht="13.8">
      <c r="A15" s="72"/>
      <c r="B15" s="114" t="s">
        <v>245</v>
      </c>
      <c r="C15" s="114" t="s">
        <v>240</v>
      </c>
      <c r="D15" s="68">
        <v>107.8766</v>
      </c>
      <c r="E15" s="68">
        <v>43.98</v>
      </c>
      <c r="F15" s="292">
        <v>0.4</v>
      </c>
      <c r="G15" s="68">
        <v>63.64</v>
      </c>
      <c r="H15" s="292">
        <v>0.59</v>
      </c>
      <c r="I15" s="68">
        <v>5196</v>
      </c>
      <c r="J15" s="68">
        <v>2173</v>
      </c>
      <c r="K15" s="267"/>
      <c r="L15" s="72"/>
    </row>
    <row r="16" spans="1:12" ht="13.8">
      <c r="A16" s="72"/>
      <c r="B16" s="81" t="s">
        <v>246</v>
      </c>
      <c r="C16" s="114" t="s">
        <v>240</v>
      </c>
      <c r="D16" s="68">
        <v>73.69</v>
      </c>
      <c r="E16" s="68">
        <v>16.96</v>
      </c>
      <c r="F16" s="292">
        <v>0.41</v>
      </c>
      <c r="G16" s="68">
        <v>56.73</v>
      </c>
      <c r="H16" s="292">
        <v>0.77</v>
      </c>
      <c r="I16" s="68">
        <v>7462</v>
      </c>
      <c r="J16" s="68">
        <v>2301</v>
      </c>
      <c r="K16" s="267"/>
      <c r="L16" s="72"/>
    </row>
    <row r="17" spans="1:12" ht="13.8">
      <c r="A17" s="72"/>
      <c r="B17" s="179" t="s">
        <v>717</v>
      </c>
      <c r="C17" s="114" t="s">
        <v>240</v>
      </c>
      <c r="D17" s="68">
        <v>59.59</v>
      </c>
      <c r="E17" s="68">
        <v>12.76</v>
      </c>
      <c r="F17" s="292">
        <v>0.21</v>
      </c>
      <c r="G17" s="68">
        <v>46.83</v>
      </c>
      <c r="H17" s="292">
        <v>0.79</v>
      </c>
      <c r="I17" s="68">
        <v>7727</v>
      </c>
      <c r="J17" s="68">
        <v>1951</v>
      </c>
      <c r="K17" s="267"/>
      <c r="L17" s="72"/>
    </row>
    <row r="18" spans="1:12" ht="13.8">
      <c r="A18" s="72"/>
      <c r="B18" s="114" t="s">
        <v>247</v>
      </c>
      <c r="C18" s="114" t="s">
        <v>240</v>
      </c>
      <c r="D18" s="68">
        <v>113.0566</v>
      </c>
      <c r="E18" s="68">
        <v>32.32</v>
      </c>
      <c r="F18" s="292">
        <v>0.28000000000000003</v>
      </c>
      <c r="G18" s="68">
        <v>80.14</v>
      </c>
      <c r="H18" s="292">
        <v>0.71</v>
      </c>
      <c r="I18" s="68">
        <v>7287</v>
      </c>
      <c r="J18" s="68">
        <v>1907</v>
      </c>
      <c r="K18" s="267"/>
      <c r="L18" s="72"/>
    </row>
    <row r="19" spans="1:12" ht="13.2" customHeight="1">
      <c r="A19" s="72"/>
      <c r="B19" s="590" t="s">
        <v>820</v>
      </c>
      <c r="C19" s="590"/>
      <c r="D19" s="590"/>
      <c r="E19" s="590"/>
      <c r="F19" s="590"/>
      <c r="G19" s="590"/>
      <c r="H19" s="590"/>
      <c r="I19" s="590"/>
      <c r="J19" s="590"/>
      <c r="K19" s="590"/>
      <c r="L19" s="72"/>
    </row>
    <row r="20" spans="1:12">
      <c r="A20" s="72"/>
      <c r="B20" s="293"/>
      <c r="C20" s="293"/>
      <c r="D20" s="293"/>
      <c r="E20" s="293"/>
      <c r="F20" s="293"/>
      <c r="G20" s="293"/>
      <c r="H20" s="293"/>
      <c r="I20" s="293"/>
      <c r="J20" s="293"/>
      <c r="K20" s="293"/>
      <c r="L20" s="72"/>
    </row>
    <row r="21" spans="1:12">
      <c r="A21" s="72"/>
      <c r="B21" s="72"/>
      <c r="C21" s="72"/>
      <c r="D21" s="72"/>
      <c r="E21" s="72"/>
      <c r="F21" s="72"/>
      <c r="G21" s="72"/>
      <c r="H21" s="72"/>
      <c r="I21" s="72"/>
      <c r="J21" s="72"/>
      <c r="K21" s="72"/>
      <c r="L21" s="72"/>
    </row>
    <row r="22" spans="1:12">
      <c r="A22" s="72"/>
      <c r="B22" s="72"/>
      <c r="C22" s="72"/>
      <c r="D22" s="72"/>
      <c r="E22" s="72"/>
      <c r="F22" s="72"/>
      <c r="G22" s="72"/>
      <c r="H22" s="72"/>
      <c r="I22" s="72"/>
      <c r="J22" s="72"/>
      <c r="K22" s="72"/>
      <c r="L22" s="72"/>
    </row>
  </sheetData>
  <mergeCells count="15">
    <mergeCell ref="B7:B8"/>
    <mergeCell ref="B9:B10"/>
    <mergeCell ref="B11:B12"/>
    <mergeCell ref="B19:K19"/>
    <mergeCell ref="B3:K3"/>
    <mergeCell ref="B4:B6"/>
    <mergeCell ref="C4:C6"/>
    <mergeCell ref="I4:J4"/>
    <mergeCell ref="K4:K5"/>
    <mergeCell ref="D5:D6"/>
    <mergeCell ref="E5:E6"/>
    <mergeCell ref="F5:F6"/>
    <mergeCell ref="G5:G6"/>
    <mergeCell ref="H5:H6"/>
    <mergeCell ref="D4:H4"/>
  </mergeCells>
  <phoneticPr fontId="2"/>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F26" sqref="F26"/>
    </sheetView>
  </sheetViews>
  <sheetFormatPr defaultRowHeight="13.2"/>
  <cols>
    <col min="1" max="1" width="9" customWidth="1"/>
    <col min="2" max="2" width="8.6640625" customWidth="1"/>
    <col min="3" max="3" width="12.33203125" customWidth="1"/>
    <col min="4" max="4" width="18.33203125" style="2" customWidth="1"/>
    <col min="5" max="5" width="11.109375" bestFit="1" customWidth="1"/>
    <col min="6" max="6" width="17.21875" style="2" customWidth="1"/>
    <col min="7" max="7" width="16" customWidth="1"/>
    <col min="8" max="8" width="17.44140625" style="2" customWidth="1"/>
  </cols>
  <sheetData>
    <row r="1" spans="1:9">
      <c r="A1" s="72"/>
      <c r="B1" s="72"/>
      <c r="C1" s="72"/>
      <c r="D1" s="183"/>
      <c r="E1" s="72"/>
      <c r="F1" s="183"/>
      <c r="G1" s="72"/>
      <c r="H1" s="183"/>
      <c r="I1" s="72"/>
    </row>
    <row r="2" spans="1:9" ht="14.4" thickBot="1">
      <c r="A2" s="72"/>
      <c r="B2" s="608" t="s">
        <v>771</v>
      </c>
      <c r="C2" s="609"/>
      <c r="D2" s="609"/>
      <c r="E2" s="609"/>
      <c r="F2" s="609"/>
      <c r="G2" s="609"/>
      <c r="H2" s="609"/>
      <c r="I2" s="72"/>
    </row>
    <row r="3" spans="1:9">
      <c r="A3" s="72"/>
      <c r="B3" s="612"/>
      <c r="C3" s="613" t="s">
        <v>260</v>
      </c>
      <c r="D3" s="294" t="s">
        <v>261</v>
      </c>
      <c r="E3" s="613" t="s">
        <v>260</v>
      </c>
      <c r="F3" s="294" t="s">
        <v>261</v>
      </c>
      <c r="G3" s="613" t="s">
        <v>260</v>
      </c>
      <c r="H3" s="295" t="s">
        <v>261</v>
      </c>
      <c r="I3" s="72"/>
    </row>
    <row r="4" spans="1:9" ht="14.4" thickBot="1">
      <c r="A4" s="72"/>
      <c r="B4" s="611"/>
      <c r="C4" s="614"/>
      <c r="D4" s="296" t="s">
        <v>262</v>
      </c>
      <c r="E4" s="614"/>
      <c r="F4" s="296" t="s">
        <v>262</v>
      </c>
      <c r="G4" s="614"/>
      <c r="H4" s="297" t="s">
        <v>262</v>
      </c>
      <c r="I4" s="72"/>
    </row>
    <row r="5" spans="1:9" ht="13.8">
      <c r="A5" s="72"/>
      <c r="B5" s="615" t="s">
        <v>267</v>
      </c>
      <c r="C5" s="618" t="s">
        <v>263</v>
      </c>
      <c r="D5" s="298">
        <v>172</v>
      </c>
      <c r="E5" s="619" t="s">
        <v>718</v>
      </c>
      <c r="F5" s="298">
        <v>402</v>
      </c>
      <c r="G5" s="619" t="s">
        <v>719</v>
      </c>
      <c r="H5" s="299">
        <v>217</v>
      </c>
      <c r="I5" s="72"/>
    </row>
    <row r="6" spans="1:9" ht="13.8">
      <c r="A6" s="72"/>
      <c r="B6" s="616"/>
      <c r="C6" s="610"/>
      <c r="D6" s="300">
        <v>2.9000000000000001E-2</v>
      </c>
      <c r="E6" s="610"/>
      <c r="F6" s="300">
        <v>0.12</v>
      </c>
      <c r="G6" s="610"/>
      <c r="H6" s="301">
        <v>0.16</v>
      </c>
      <c r="I6" s="72"/>
    </row>
    <row r="7" spans="1:9" ht="13.8">
      <c r="A7" s="72"/>
      <c r="B7" s="616"/>
      <c r="C7" s="610" t="s">
        <v>266</v>
      </c>
      <c r="D7" s="302">
        <v>5517</v>
      </c>
      <c r="E7" s="610" t="s">
        <v>268</v>
      </c>
      <c r="F7" s="302">
        <v>655</v>
      </c>
      <c r="G7" s="610" t="s">
        <v>269</v>
      </c>
      <c r="H7" s="303">
        <v>401</v>
      </c>
      <c r="I7" s="72"/>
    </row>
    <row r="8" spans="1:9" ht="14.4" thickBot="1">
      <c r="A8" s="72"/>
      <c r="B8" s="617"/>
      <c r="C8" s="611"/>
      <c r="D8" s="304">
        <v>0.49</v>
      </c>
      <c r="E8" s="611"/>
      <c r="F8" s="304">
        <v>0.41</v>
      </c>
      <c r="G8" s="611"/>
      <c r="H8" s="305">
        <v>0.45</v>
      </c>
      <c r="I8" s="72"/>
    </row>
    <row r="9" spans="1:9" ht="13.8">
      <c r="A9" s="72"/>
      <c r="B9" s="615" t="s">
        <v>270</v>
      </c>
      <c r="C9" s="618" t="s">
        <v>263</v>
      </c>
      <c r="D9" s="306">
        <v>3438</v>
      </c>
      <c r="E9" s="618" t="s">
        <v>269</v>
      </c>
      <c r="F9" s="306">
        <v>1725.3</v>
      </c>
      <c r="G9" s="619" t="s">
        <v>720</v>
      </c>
      <c r="H9" s="307">
        <v>7769</v>
      </c>
      <c r="I9" s="72"/>
    </row>
    <row r="10" spans="1:9" ht="13.8">
      <c r="A10" s="72"/>
      <c r="B10" s="616"/>
      <c r="C10" s="610"/>
      <c r="D10" s="300">
        <v>5.1308033908936942E-2</v>
      </c>
      <c r="E10" s="610"/>
      <c r="F10" s="300">
        <v>0.41123282907320469</v>
      </c>
      <c r="G10" s="610"/>
      <c r="H10" s="301">
        <v>0.62522098222422029</v>
      </c>
      <c r="I10" s="72"/>
    </row>
    <row r="11" spans="1:9" ht="13.8">
      <c r="A11" s="72"/>
      <c r="B11" s="616"/>
      <c r="C11" s="610" t="s">
        <v>264</v>
      </c>
      <c r="D11" s="302">
        <v>20584</v>
      </c>
      <c r="E11" s="610" t="s">
        <v>271</v>
      </c>
      <c r="F11" s="302">
        <v>7375</v>
      </c>
      <c r="G11" s="610" t="s">
        <v>272</v>
      </c>
      <c r="H11" s="303">
        <v>2732.9382999999998</v>
      </c>
      <c r="I11" s="72"/>
    </row>
    <row r="12" spans="1:9" ht="13.8">
      <c r="A12" s="72"/>
      <c r="B12" s="616"/>
      <c r="C12" s="610"/>
      <c r="D12" s="300">
        <v>0.59304188348758458</v>
      </c>
      <c r="E12" s="610"/>
      <c r="F12" s="300">
        <v>0.7830508474576271</v>
      </c>
      <c r="G12" s="610"/>
      <c r="H12" s="301">
        <v>0.60816122339827428</v>
      </c>
      <c r="I12" s="72"/>
    </row>
    <row r="13" spans="1:9" ht="13.8">
      <c r="A13" s="72"/>
      <c r="B13" s="616"/>
      <c r="C13" s="610" t="s">
        <v>265</v>
      </c>
      <c r="D13" s="302">
        <v>10761</v>
      </c>
      <c r="E13" s="610" t="s">
        <v>273</v>
      </c>
      <c r="F13" s="302">
        <v>2760.6965</v>
      </c>
      <c r="G13" s="610" t="s">
        <v>274</v>
      </c>
      <c r="H13" s="303">
        <v>211.49430000000001</v>
      </c>
      <c r="I13" s="72"/>
    </row>
    <row r="14" spans="1:9" ht="14.4" thickBot="1">
      <c r="A14" s="72"/>
      <c r="B14" s="617"/>
      <c r="C14" s="611"/>
      <c r="D14" s="304">
        <v>0.39603514524408195</v>
      </c>
      <c r="E14" s="611"/>
      <c r="F14" s="304">
        <v>0.62811091331481028</v>
      </c>
      <c r="G14" s="611"/>
      <c r="H14" s="305">
        <v>0.20101440086092154</v>
      </c>
      <c r="I14" s="72"/>
    </row>
    <row r="15" spans="1:9" ht="13.8">
      <c r="A15" s="72"/>
      <c r="B15" s="308" t="s">
        <v>821</v>
      </c>
      <c r="C15" s="309"/>
      <c r="D15" s="310"/>
      <c r="E15" s="309"/>
      <c r="F15" s="310"/>
      <c r="G15" s="309"/>
      <c r="H15" s="310"/>
      <c r="I15" s="72"/>
    </row>
    <row r="16" spans="1:9">
      <c r="A16" s="72"/>
      <c r="B16" s="311"/>
      <c r="C16" s="72"/>
      <c r="D16" s="183"/>
      <c r="E16" s="72"/>
      <c r="F16" s="183"/>
      <c r="G16" s="72"/>
      <c r="H16" s="183"/>
      <c r="I16" s="72"/>
    </row>
    <row r="17" spans="2:2">
      <c r="B17" s="4"/>
    </row>
    <row r="18" spans="2:2">
      <c r="B18" s="4"/>
    </row>
    <row r="19" spans="2:2">
      <c r="B19" s="4"/>
    </row>
    <row r="20" spans="2:2">
      <c r="B20" s="4"/>
    </row>
  </sheetData>
  <mergeCells count="22">
    <mergeCell ref="E13:E14"/>
    <mergeCell ref="G13:G14"/>
    <mergeCell ref="E7:E8"/>
    <mergeCell ref="G7:G8"/>
    <mergeCell ref="B9:B14"/>
    <mergeCell ref="C9:C10"/>
    <mergeCell ref="E9:E10"/>
    <mergeCell ref="G9:G10"/>
    <mergeCell ref="C11:C12"/>
    <mergeCell ref="E11:E12"/>
    <mergeCell ref="G11:G12"/>
    <mergeCell ref="C13:C14"/>
    <mergeCell ref="B5:B8"/>
    <mergeCell ref="C5:C6"/>
    <mergeCell ref="E5:E6"/>
    <mergeCell ref="G5:G6"/>
    <mergeCell ref="B2:H2"/>
    <mergeCell ref="C7:C8"/>
    <mergeCell ref="B3:B4"/>
    <mergeCell ref="C3:C4"/>
    <mergeCell ref="E3:E4"/>
    <mergeCell ref="G3:G4"/>
  </mergeCells>
  <phoneticPr fontId="2"/>
  <pageMargins left="0.7" right="0.7" top="0.75" bottom="0.75" header="0.3" footer="0.3"/>
  <pageSetup paperSize="9"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J12"/>
  <sheetViews>
    <sheetView workbookViewId="0">
      <selection activeCell="D4" sqref="D4:I9"/>
    </sheetView>
  </sheetViews>
  <sheetFormatPr defaultRowHeight="13.2"/>
  <cols>
    <col min="1" max="1" width="9" customWidth="1"/>
    <col min="4" max="4" width="14.77734375" customWidth="1"/>
  </cols>
  <sheetData>
    <row r="3" spans="3:10">
      <c r="C3" s="72"/>
      <c r="D3" s="72"/>
      <c r="E3" s="72"/>
      <c r="F3" s="72"/>
      <c r="G3" s="72"/>
      <c r="H3" s="72"/>
      <c r="I3" s="72"/>
      <c r="J3" s="72"/>
    </row>
    <row r="4" spans="3:10" ht="13.8">
      <c r="C4" s="72"/>
      <c r="D4" s="527" t="s">
        <v>772</v>
      </c>
      <c r="E4" s="527"/>
      <c r="F4" s="527"/>
      <c r="G4" s="527"/>
      <c r="H4" s="527"/>
      <c r="I4" s="527"/>
      <c r="J4" s="72"/>
    </row>
    <row r="5" spans="3:10" ht="13.8">
      <c r="C5" s="72"/>
      <c r="D5" s="114" t="s">
        <v>275</v>
      </c>
      <c r="E5" s="68">
        <v>2011</v>
      </c>
      <c r="F5" s="68">
        <v>2012</v>
      </c>
      <c r="G5" s="68">
        <v>2013</v>
      </c>
      <c r="H5" s="68">
        <v>2014</v>
      </c>
      <c r="I5" s="68">
        <v>2015</v>
      </c>
      <c r="J5" s="72"/>
    </row>
    <row r="6" spans="3:10" ht="13.8">
      <c r="C6" s="72"/>
      <c r="D6" s="114" t="s">
        <v>276</v>
      </c>
      <c r="E6" s="68">
        <v>5</v>
      </c>
      <c r="F6" s="68">
        <v>15</v>
      </c>
      <c r="G6" s="68">
        <v>18</v>
      </c>
      <c r="H6" s="68">
        <v>19</v>
      </c>
      <c r="I6" s="68">
        <v>21</v>
      </c>
      <c r="J6" s="72"/>
    </row>
    <row r="7" spans="3:10" ht="13.8">
      <c r="C7" s="72"/>
      <c r="D7" s="114" t="s">
        <v>277</v>
      </c>
      <c r="E7" s="68">
        <v>28</v>
      </c>
      <c r="F7" s="68">
        <v>30</v>
      </c>
      <c r="G7" s="68">
        <v>34</v>
      </c>
      <c r="H7" s="68">
        <v>34</v>
      </c>
      <c r="I7" s="143" t="s">
        <v>236</v>
      </c>
      <c r="J7" s="72"/>
    </row>
    <row r="8" spans="3:10" ht="13.8">
      <c r="C8" s="72"/>
      <c r="D8" s="156" t="s">
        <v>278</v>
      </c>
      <c r="E8" s="68">
        <v>92</v>
      </c>
      <c r="F8" s="68">
        <v>121</v>
      </c>
      <c r="G8" s="68">
        <v>140</v>
      </c>
      <c r="H8" s="68">
        <v>146</v>
      </c>
      <c r="I8" s="143" t="s">
        <v>236</v>
      </c>
      <c r="J8" s="72"/>
    </row>
    <row r="9" spans="3:10" ht="13.2" customHeight="1">
      <c r="C9" s="72"/>
      <c r="D9" s="620" t="s">
        <v>828</v>
      </c>
      <c r="E9" s="620"/>
      <c r="F9" s="620"/>
      <c r="G9" s="620"/>
      <c r="H9" s="620"/>
      <c r="I9" s="620"/>
      <c r="J9" s="72"/>
    </row>
    <row r="10" spans="3:10">
      <c r="C10" s="72"/>
      <c r="D10" s="312"/>
      <c r="E10" s="312"/>
      <c r="F10" s="312"/>
      <c r="G10" s="312"/>
      <c r="H10" s="312"/>
      <c r="I10" s="312"/>
      <c r="J10" s="72"/>
    </row>
    <row r="11" spans="3:10">
      <c r="D11" s="5"/>
      <c r="E11" s="5"/>
      <c r="F11" s="5"/>
      <c r="G11" s="5"/>
      <c r="H11" s="5"/>
      <c r="I11" s="5"/>
    </row>
    <row r="12" spans="3:10">
      <c r="D12" s="5"/>
      <c r="E12" s="5"/>
      <c r="F12" s="5"/>
      <c r="G12" s="5"/>
      <c r="H12" s="5"/>
      <c r="I12" s="5"/>
    </row>
  </sheetData>
  <mergeCells count="2">
    <mergeCell ref="D4:I4"/>
    <mergeCell ref="D9:I9"/>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0"/>
  <sheetViews>
    <sheetView topLeftCell="A2" workbookViewId="0">
      <selection activeCell="R5" sqref="R5"/>
    </sheetView>
  </sheetViews>
  <sheetFormatPr defaultRowHeight="13.2"/>
  <cols>
    <col min="1" max="1" width="9" customWidth="1"/>
    <col min="2" max="8" width="12.109375" customWidth="1"/>
  </cols>
  <sheetData>
    <row r="3" spans="1:9" ht="13.2" customHeight="1"/>
    <row r="4" spans="1:9">
      <c r="A4" s="72"/>
      <c r="B4" s="72"/>
      <c r="C4" s="72"/>
      <c r="D4" s="72"/>
      <c r="E4" s="72"/>
      <c r="F4" s="72"/>
      <c r="G4" s="72"/>
      <c r="H4" s="72"/>
      <c r="I4" s="72"/>
    </row>
    <row r="5" spans="1:9" ht="13.8">
      <c r="A5" s="72"/>
      <c r="B5" s="522" t="s">
        <v>745</v>
      </c>
      <c r="C5" s="523"/>
      <c r="D5" s="523"/>
      <c r="E5" s="523"/>
      <c r="F5" s="523"/>
      <c r="G5" s="523"/>
      <c r="H5" s="523"/>
      <c r="I5" s="72"/>
    </row>
    <row r="6" spans="1:9" ht="13.8">
      <c r="A6" s="72"/>
      <c r="B6" s="524" t="s">
        <v>61</v>
      </c>
      <c r="C6" s="524"/>
      <c r="D6" s="524" t="s">
        <v>62</v>
      </c>
      <c r="E6" s="524"/>
      <c r="F6" s="524" t="s">
        <v>63</v>
      </c>
      <c r="G6" s="524"/>
      <c r="H6" s="132" t="s">
        <v>64</v>
      </c>
      <c r="I6" s="72"/>
    </row>
    <row r="7" spans="1:9" ht="13.8">
      <c r="A7" s="72"/>
      <c r="B7" s="132" t="s">
        <v>740</v>
      </c>
      <c r="C7" s="132" t="s">
        <v>741</v>
      </c>
      <c r="D7" s="132" t="s">
        <v>740</v>
      </c>
      <c r="E7" s="132" t="s">
        <v>741</v>
      </c>
      <c r="F7" s="132" t="s">
        <v>740</v>
      </c>
      <c r="G7" s="132" t="s">
        <v>741</v>
      </c>
      <c r="H7" s="132" t="s">
        <v>741</v>
      </c>
      <c r="I7" s="72"/>
    </row>
    <row r="8" spans="1:9" ht="13.5" customHeight="1">
      <c r="A8" s="72"/>
      <c r="B8" s="113" t="s">
        <v>40</v>
      </c>
      <c r="C8" s="113" t="s">
        <v>40</v>
      </c>
      <c r="D8" s="113" t="s">
        <v>706</v>
      </c>
      <c r="E8" s="113" t="s">
        <v>706</v>
      </c>
      <c r="F8" s="113" t="s">
        <v>65</v>
      </c>
      <c r="G8" s="113" t="s">
        <v>65</v>
      </c>
      <c r="H8" s="113" t="s">
        <v>65</v>
      </c>
      <c r="I8" s="72"/>
    </row>
    <row r="9" spans="1:9" ht="13.5" customHeight="1">
      <c r="A9" s="72"/>
      <c r="B9" s="113" t="s">
        <v>65</v>
      </c>
      <c r="C9" s="113" t="s">
        <v>65</v>
      </c>
      <c r="D9" s="113" t="s">
        <v>66</v>
      </c>
      <c r="E9" s="113" t="s">
        <v>66</v>
      </c>
      <c r="F9" s="113" t="s">
        <v>40</v>
      </c>
      <c r="G9" s="113" t="s">
        <v>40</v>
      </c>
      <c r="H9" s="113" t="s">
        <v>67</v>
      </c>
      <c r="I9" s="72"/>
    </row>
    <row r="10" spans="1:9" ht="13.5" customHeight="1">
      <c r="A10" s="72"/>
      <c r="B10" s="133" t="s">
        <v>705</v>
      </c>
      <c r="C10" s="113" t="s">
        <v>705</v>
      </c>
      <c r="D10" s="113" t="s">
        <v>705</v>
      </c>
      <c r="E10" s="113" t="s">
        <v>705</v>
      </c>
      <c r="F10" s="113" t="s">
        <v>707</v>
      </c>
      <c r="G10" s="113" t="s">
        <v>707</v>
      </c>
      <c r="H10" s="113" t="s">
        <v>707</v>
      </c>
      <c r="I10" s="72"/>
    </row>
    <row r="11" spans="1:9" ht="13.5" customHeight="1">
      <c r="A11" s="72"/>
      <c r="B11" s="113" t="s">
        <v>706</v>
      </c>
      <c r="C11" s="113" t="s">
        <v>706</v>
      </c>
      <c r="D11" s="113" t="s">
        <v>68</v>
      </c>
      <c r="E11" s="113" t="s">
        <v>68</v>
      </c>
      <c r="F11" s="113" t="s">
        <v>69</v>
      </c>
      <c r="G11" s="113" t="s">
        <v>69</v>
      </c>
      <c r="H11" s="113" t="s">
        <v>40</v>
      </c>
      <c r="I11" s="72"/>
    </row>
    <row r="12" spans="1:9" ht="13.5" customHeight="1">
      <c r="A12" s="72"/>
      <c r="B12" s="113" t="s">
        <v>69</v>
      </c>
      <c r="C12" s="113" t="s">
        <v>69</v>
      </c>
      <c r="D12" s="113" t="s">
        <v>708</v>
      </c>
      <c r="E12" s="113" t="s">
        <v>708</v>
      </c>
      <c r="F12" s="113" t="s">
        <v>706</v>
      </c>
      <c r="G12" s="113" t="s">
        <v>709</v>
      </c>
      <c r="H12" s="113" t="s">
        <v>69</v>
      </c>
      <c r="I12" s="72"/>
    </row>
    <row r="13" spans="1:9" ht="13.5" customHeight="1">
      <c r="A13" s="72"/>
      <c r="B13" s="113" t="s">
        <v>70</v>
      </c>
      <c r="C13" s="113" t="s">
        <v>708</v>
      </c>
      <c r="D13" s="113" t="s">
        <v>71</v>
      </c>
      <c r="E13" s="113" t="s">
        <v>71</v>
      </c>
      <c r="F13" s="113" t="s">
        <v>709</v>
      </c>
      <c r="G13" s="113" t="s">
        <v>706</v>
      </c>
      <c r="H13" s="113" t="s">
        <v>709</v>
      </c>
      <c r="I13" s="72"/>
    </row>
    <row r="14" spans="1:9" ht="13.5" customHeight="1">
      <c r="A14" s="72"/>
      <c r="B14" s="113" t="s">
        <v>708</v>
      </c>
      <c r="C14" s="113" t="s">
        <v>707</v>
      </c>
      <c r="D14" s="113" t="s">
        <v>707</v>
      </c>
      <c r="E14" s="113" t="s">
        <v>707</v>
      </c>
      <c r="F14" s="113" t="s">
        <v>72</v>
      </c>
      <c r="G14" s="113" t="s">
        <v>72</v>
      </c>
      <c r="H14" s="113" t="s">
        <v>72</v>
      </c>
      <c r="I14" s="72"/>
    </row>
    <row r="15" spans="1:9" ht="13.5" customHeight="1">
      <c r="A15" s="72"/>
      <c r="B15" s="113" t="s">
        <v>707</v>
      </c>
      <c r="C15" s="113" t="s">
        <v>73</v>
      </c>
      <c r="D15" s="113" t="s">
        <v>69</v>
      </c>
      <c r="E15" s="113" t="s">
        <v>69</v>
      </c>
      <c r="F15" s="113" t="s">
        <v>74</v>
      </c>
      <c r="G15" s="113" t="s">
        <v>708</v>
      </c>
      <c r="H15" s="113" t="s">
        <v>708</v>
      </c>
      <c r="I15" s="72"/>
    </row>
    <row r="16" spans="1:9" ht="13.5" customHeight="1">
      <c r="A16" s="72"/>
      <c r="B16" s="113" t="s">
        <v>67</v>
      </c>
      <c r="C16" s="113" t="s">
        <v>70</v>
      </c>
      <c r="D16" s="113" t="s">
        <v>710</v>
      </c>
      <c r="E16" s="113" t="s">
        <v>709</v>
      </c>
      <c r="F16" s="113" t="s">
        <v>708</v>
      </c>
      <c r="G16" s="134" t="s">
        <v>712</v>
      </c>
      <c r="H16" s="113" t="s">
        <v>706</v>
      </c>
      <c r="I16" s="72"/>
    </row>
    <row r="17" spans="1:9" ht="13.5" customHeight="1">
      <c r="A17" s="72"/>
      <c r="B17" s="135" t="s">
        <v>711</v>
      </c>
      <c r="C17" s="135" t="s">
        <v>232</v>
      </c>
      <c r="D17" s="132" t="s">
        <v>709</v>
      </c>
      <c r="E17" s="132" t="s">
        <v>710</v>
      </c>
      <c r="F17" s="136" t="s">
        <v>712</v>
      </c>
      <c r="G17" s="132" t="s">
        <v>75</v>
      </c>
      <c r="H17" s="132" t="s">
        <v>76</v>
      </c>
      <c r="I17" s="72"/>
    </row>
    <row r="18" spans="1:9" ht="13.95" customHeight="1">
      <c r="A18" s="72"/>
      <c r="B18" s="525" t="s">
        <v>813</v>
      </c>
      <c r="C18" s="525"/>
      <c r="D18" s="525"/>
      <c r="E18" s="525"/>
      <c r="F18" s="525"/>
      <c r="G18" s="525"/>
      <c r="H18" s="525"/>
      <c r="I18" s="72"/>
    </row>
    <row r="19" spans="1:9">
      <c r="A19" s="72"/>
      <c r="B19" s="137"/>
      <c r="C19" s="137"/>
      <c r="D19" s="137"/>
      <c r="E19" s="137"/>
      <c r="F19" s="137"/>
      <c r="G19" s="137"/>
      <c r="H19" s="137"/>
      <c r="I19" s="72"/>
    </row>
    <row r="20" spans="1:9" ht="13.2" customHeight="1">
      <c r="A20" s="72"/>
      <c r="B20" s="72"/>
      <c r="C20" s="72"/>
      <c r="D20" s="72"/>
      <c r="E20" s="72"/>
      <c r="F20" s="72"/>
      <c r="G20" s="72"/>
      <c r="H20" s="72"/>
      <c r="I20" s="72"/>
    </row>
  </sheetData>
  <mergeCells count="5">
    <mergeCell ref="B5:H5"/>
    <mergeCell ref="B6:C6"/>
    <mergeCell ref="D6:E6"/>
    <mergeCell ref="F6:G6"/>
    <mergeCell ref="B18:H18"/>
  </mergeCells>
  <phoneticPr fontId="2"/>
  <pageMargins left="0.7" right="0.7" top="0.75" bottom="0.75"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7"/>
  <sheetViews>
    <sheetView showGridLines="0" topLeftCell="A2" workbookViewId="0">
      <selection activeCell="B3" sqref="B3:G17"/>
    </sheetView>
  </sheetViews>
  <sheetFormatPr defaultColWidth="8.88671875" defaultRowHeight="13.2"/>
  <cols>
    <col min="1" max="1" width="9" style="6" customWidth="1"/>
    <col min="2" max="2" width="26.6640625" style="6" customWidth="1"/>
    <col min="3" max="3" width="27.33203125" style="6" customWidth="1"/>
    <col min="4" max="7" width="9.44140625" style="6" bestFit="1" customWidth="1"/>
    <col min="8" max="16384" width="8.88671875" style="6"/>
  </cols>
  <sheetData>
    <row r="1" spans="2:11" hidden="1">
      <c r="B1" s="8" t="e">
        <f ca="1">DotStatQuery(C1)</f>
        <v>#NAME?</v>
      </c>
      <c r="C1" s="8" t="s">
        <v>5</v>
      </c>
    </row>
    <row r="2" spans="2:11">
      <c r="B2" s="66"/>
      <c r="C2" s="66"/>
    </row>
    <row r="3" spans="2:11" ht="15.6">
      <c r="B3" s="626" t="s">
        <v>773</v>
      </c>
      <c r="C3" s="626"/>
      <c r="D3" s="626"/>
      <c r="E3" s="626"/>
      <c r="F3" s="626"/>
      <c r="G3" s="626"/>
    </row>
    <row r="4" spans="2:11" ht="13.8">
      <c r="B4" s="625" t="s">
        <v>101</v>
      </c>
      <c r="C4" s="625"/>
      <c r="D4" s="57" t="s">
        <v>6</v>
      </c>
      <c r="E4" s="57" t="s">
        <v>7</v>
      </c>
      <c r="F4" s="57" t="s">
        <v>8</v>
      </c>
      <c r="G4" s="57" t="s">
        <v>9</v>
      </c>
    </row>
    <row r="5" spans="2:11" ht="13.8">
      <c r="B5" s="621" t="s">
        <v>279</v>
      </c>
      <c r="C5" s="621"/>
      <c r="D5" s="52">
        <v>59935000</v>
      </c>
      <c r="E5" s="52">
        <v>67390000</v>
      </c>
      <c r="F5" s="52">
        <v>72310000</v>
      </c>
      <c r="G5" s="52">
        <v>73750000</v>
      </c>
    </row>
    <row r="6" spans="2:11" ht="15" customHeight="1">
      <c r="B6" s="627" t="s">
        <v>286</v>
      </c>
      <c r="C6" s="628"/>
      <c r="D6" s="65">
        <v>12960000</v>
      </c>
      <c r="E6" s="65">
        <v>14840000</v>
      </c>
      <c r="F6" s="65">
        <v>15800000</v>
      </c>
      <c r="G6" s="65">
        <v>16000000</v>
      </c>
    </row>
    <row r="7" spans="2:11" ht="13.8">
      <c r="B7" s="629" t="s">
        <v>287</v>
      </c>
      <c r="C7" s="630"/>
      <c r="D7" s="52">
        <v>46975000</v>
      </c>
      <c r="E7" s="52">
        <v>52550000</v>
      </c>
      <c r="F7" s="52">
        <v>56510000</v>
      </c>
      <c r="G7" s="52">
        <v>57750000</v>
      </c>
    </row>
    <row r="8" spans="2:11" ht="13.8">
      <c r="B8" s="621" t="s">
        <v>280</v>
      </c>
      <c r="C8" s="57" t="s">
        <v>281</v>
      </c>
      <c r="D8" s="52">
        <v>870000</v>
      </c>
      <c r="E8" s="52">
        <v>1620000</v>
      </c>
      <c r="F8" s="52">
        <v>1530000</v>
      </c>
      <c r="G8" s="52">
        <v>811000</v>
      </c>
    </row>
    <row r="9" spans="2:11" ht="13.8">
      <c r="B9" s="621"/>
      <c r="C9" s="57" t="s">
        <v>282</v>
      </c>
      <c r="D9" s="52">
        <v>4780000</v>
      </c>
      <c r="E9" s="52">
        <v>4800000</v>
      </c>
      <c r="F9" s="52">
        <v>5280000</v>
      </c>
      <c r="G9" s="52">
        <v>5743000</v>
      </c>
    </row>
    <row r="10" spans="2:11" ht="13.8">
      <c r="B10" s="621"/>
      <c r="C10" s="57" t="s">
        <v>283</v>
      </c>
      <c r="D10" s="52">
        <v>695000</v>
      </c>
      <c r="E10" s="52">
        <v>615000</v>
      </c>
      <c r="F10" s="52">
        <v>590000</v>
      </c>
      <c r="G10" s="52">
        <v>605000</v>
      </c>
    </row>
    <row r="11" spans="2:11" ht="13.8">
      <c r="B11" s="621"/>
      <c r="C11" s="105" t="s">
        <v>721</v>
      </c>
      <c r="D11" s="52">
        <v>410000</v>
      </c>
      <c r="E11" s="52">
        <v>670000</v>
      </c>
      <c r="F11" s="52">
        <v>765000</v>
      </c>
      <c r="G11" s="52">
        <v>1003000</v>
      </c>
    </row>
    <row r="12" spans="2:11" ht="13.8">
      <c r="B12" s="621"/>
      <c r="C12" s="57" t="s">
        <v>284</v>
      </c>
      <c r="D12" s="52">
        <v>1550000</v>
      </c>
      <c r="E12" s="52">
        <v>1930000</v>
      </c>
      <c r="F12" s="52">
        <v>2110000</v>
      </c>
      <c r="G12" s="52">
        <v>1072000</v>
      </c>
      <c r="K12" s="62"/>
    </row>
    <row r="13" spans="2:11" ht="13.8">
      <c r="B13" s="621" t="s">
        <v>285</v>
      </c>
      <c r="C13" s="621"/>
      <c r="D13" s="65">
        <v>10173000</v>
      </c>
      <c r="E13" s="65">
        <v>11877000</v>
      </c>
      <c r="F13" s="65">
        <v>12471000</v>
      </c>
      <c r="G13" s="65">
        <v>12992000</v>
      </c>
    </row>
    <row r="14" spans="2:11" ht="13.8">
      <c r="B14" s="622" t="s">
        <v>288</v>
      </c>
      <c r="C14" s="51" t="s">
        <v>10</v>
      </c>
      <c r="D14" s="52">
        <v>7939000</v>
      </c>
      <c r="E14" s="52">
        <v>9425000</v>
      </c>
      <c r="F14" s="52">
        <v>10129000</v>
      </c>
      <c r="G14" s="52">
        <v>10667000</v>
      </c>
    </row>
    <row r="15" spans="2:11" ht="13.8">
      <c r="B15" s="623"/>
      <c r="C15" s="51" t="s">
        <v>11</v>
      </c>
      <c r="D15" s="52">
        <v>2234000</v>
      </c>
      <c r="E15" s="52">
        <v>2330000</v>
      </c>
      <c r="F15" s="52">
        <v>2232000</v>
      </c>
      <c r="G15" s="52">
        <v>2193000</v>
      </c>
    </row>
    <row r="16" spans="2:11" ht="13.8">
      <c r="B16" s="624"/>
      <c r="C16" s="51" t="s">
        <v>12</v>
      </c>
      <c r="D16" s="52" t="s">
        <v>13</v>
      </c>
      <c r="E16" s="52">
        <v>122000</v>
      </c>
      <c r="F16" s="52">
        <v>110000</v>
      </c>
      <c r="G16" s="52">
        <v>132000</v>
      </c>
    </row>
    <row r="17" spans="2:8" s="7" customFormat="1" ht="13.8">
      <c r="B17" s="63" t="s">
        <v>829</v>
      </c>
      <c r="C17" s="64"/>
      <c r="D17" s="64"/>
      <c r="E17" s="64"/>
      <c r="F17" s="64"/>
      <c r="G17" s="64"/>
      <c r="H17" s="48"/>
    </row>
  </sheetData>
  <mergeCells count="8">
    <mergeCell ref="B13:C13"/>
    <mergeCell ref="B14:B16"/>
    <mergeCell ref="B4:C4"/>
    <mergeCell ref="B3:G3"/>
    <mergeCell ref="B5:C5"/>
    <mergeCell ref="B8:B12"/>
    <mergeCell ref="B6:C6"/>
    <mergeCell ref="B7:C7"/>
  </mergeCells>
  <phoneticPr fontId="2"/>
  <pageMargins left="0.75" right="0.75" top="1" bottom="1" header="0.5" footer="0.5"/>
  <pageSetup orientation="portrait" horizontalDpi="4294967293" verticalDpi="4294967293"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2" sqref="B2:F17"/>
    </sheetView>
  </sheetViews>
  <sheetFormatPr defaultColWidth="8.88671875" defaultRowHeight="13.2"/>
  <cols>
    <col min="1" max="1" width="9" style="3" customWidth="1"/>
    <col min="2" max="2" width="4.44140625" style="3" customWidth="1"/>
    <col min="3" max="3" width="13.77734375" style="2" customWidth="1"/>
    <col min="4" max="4" width="17.109375" style="2" customWidth="1"/>
    <col min="5" max="5" width="15.21875" style="2" customWidth="1"/>
    <col min="6" max="6" width="17.44140625" style="2" customWidth="1"/>
    <col min="7" max="16384" width="8.88671875" style="3"/>
  </cols>
  <sheetData>
    <row r="1" spans="1:7">
      <c r="A1" s="72"/>
      <c r="B1" s="72"/>
      <c r="C1" s="183"/>
      <c r="D1" s="183"/>
      <c r="E1" s="183"/>
      <c r="F1" s="183"/>
      <c r="G1" s="72"/>
    </row>
    <row r="2" spans="1:7" ht="13.8">
      <c r="A2" s="72"/>
      <c r="B2" s="522" t="s">
        <v>766</v>
      </c>
      <c r="C2" s="523"/>
      <c r="D2" s="523"/>
      <c r="E2" s="523"/>
      <c r="F2" s="523"/>
      <c r="G2" s="72"/>
    </row>
    <row r="3" spans="1:7" ht="13.2" customHeight="1">
      <c r="A3" s="154"/>
      <c r="B3" s="633"/>
      <c r="C3" s="313" t="s">
        <v>299</v>
      </c>
      <c r="D3" s="314" t="s">
        <v>289</v>
      </c>
      <c r="E3" s="315" t="s">
        <v>260</v>
      </c>
      <c r="F3" s="316" t="s">
        <v>289</v>
      </c>
      <c r="G3" s="72"/>
    </row>
    <row r="4" spans="1:7" ht="13.8">
      <c r="A4" s="72"/>
      <c r="B4" s="634"/>
      <c r="C4" s="317" t="s">
        <v>290</v>
      </c>
      <c r="D4" s="318" t="s">
        <v>291</v>
      </c>
      <c r="E4" s="318" t="s">
        <v>290</v>
      </c>
      <c r="F4" s="318" t="s">
        <v>291</v>
      </c>
      <c r="G4" s="72"/>
    </row>
    <row r="5" spans="1:7" ht="13.8">
      <c r="A5" s="72"/>
      <c r="B5" s="531" t="s">
        <v>200</v>
      </c>
      <c r="C5" s="319" t="s">
        <v>292</v>
      </c>
      <c r="D5" s="192">
        <v>2804</v>
      </c>
      <c r="E5" s="319" t="s">
        <v>273</v>
      </c>
      <c r="F5" s="192">
        <v>6413.8469999999998</v>
      </c>
      <c r="G5" s="72"/>
    </row>
    <row r="6" spans="1:7" ht="13.8">
      <c r="A6" s="72"/>
      <c r="B6" s="531"/>
      <c r="C6" s="195">
        <v>4256</v>
      </c>
      <c r="D6" s="320">
        <v>0.84158345221112696</v>
      </c>
      <c r="E6" s="119">
        <v>5647</v>
      </c>
      <c r="F6" s="320">
        <v>0.57972318329389527</v>
      </c>
      <c r="G6" s="72"/>
    </row>
    <row r="7" spans="1:7" ht="13.8">
      <c r="A7" s="72"/>
      <c r="B7" s="531"/>
      <c r="C7" s="319" t="s">
        <v>293</v>
      </c>
      <c r="D7" s="192">
        <v>62183.537499999999</v>
      </c>
      <c r="E7" s="319" t="s">
        <v>294</v>
      </c>
      <c r="F7" s="321">
        <v>845</v>
      </c>
      <c r="G7" s="72"/>
    </row>
    <row r="8" spans="1:7" ht="13.8">
      <c r="A8" s="72"/>
      <c r="B8" s="531"/>
      <c r="C8" s="195">
        <v>46260</v>
      </c>
      <c r="D8" s="320">
        <v>0.77945110954808605</v>
      </c>
      <c r="E8" s="119">
        <v>1989</v>
      </c>
      <c r="F8" s="320">
        <v>0.83</v>
      </c>
      <c r="G8" s="72"/>
    </row>
    <row r="9" spans="1:7" ht="13.8">
      <c r="A9" s="72"/>
      <c r="B9" s="531"/>
      <c r="C9" s="319" t="s">
        <v>295</v>
      </c>
      <c r="D9" s="192">
        <v>3566.7712000000001</v>
      </c>
      <c r="E9" s="319" t="s">
        <v>274</v>
      </c>
      <c r="F9" s="321">
        <v>46.840600000000002</v>
      </c>
      <c r="G9" s="72"/>
    </row>
    <row r="10" spans="1:7" ht="14.4" thickBot="1">
      <c r="A10" s="72"/>
      <c r="B10" s="631"/>
      <c r="C10" s="322">
        <v>8517</v>
      </c>
      <c r="D10" s="323">
        <v>9.3250500620841614E-2</v>
      </c>
      <c r="E10" s="324">
        <v>418</v>
      </c>
      <c r="F10" s="323">
        <v>0.41758004807794946</v>
      </c>
      <c r="G10" s="72"/>
    </row>
    <row r="11" spans="1:7" ht="13.2" customHeight="1">
      <c r="A11" s="72"/>
      <c r="B11" s="602" t="s">
        <v>296</v>
      </c>
      <c r="C11" s="325" t="s">
        <v>294</v>
      </c>
      <c r="D11" s="325">
        <v>782</v>
      </c>
      <c r="E11" s="325" t="s">
        <v>292</v>
      </c>
      <c r="F11" s="326">
        <v>6132</v>
      </c>
      <c r="G11" s="72"/>
    </row>
    <row r="12" spans="1:7" ht="13.8">
      <c r="A12" s="72"/>
      <c r="B12" s="531"/>
      <c r="C12" s="119">
        <v>1989</v>
      </c>
      <c r="D12" s="320">
        <v>0.53715939569836468</v>
      </c>
      <c r="E12" s="119">
        <v>4256</v>
      </c>
      <c r="F12" s="320">
        <v>0.36934187395346119</v>
      </c>
      <c r="G12" s="72"/>
    </row>
    <row r="13" spans="1:7" ht="13.8">
      <c r="A13" s="72"/>
      <c r="B13" s="531"/>
      <c r="C13" s="319" t="s">
        <v>293</v>
      </c>
      <c r="D13" s="192">
        <v>57607</v>
      </c>
      <c r="E13" s="319" t="s">
        <v>274</v>
      </c>
      <c r="F13" s="192">
        <v>1352.2112</v>
      </c>
      <c r="G13" s="72"/>
    </row>
    <row r="14" spans="1:7" ht="13.8">
      <c r="A14" s="72"/>
      <c r="B14" s="531"/>
      <c r="C14" s="117">
        <v>46260</v>
      </c>
      <c r="D14" s="327">
        <v>0.45395524849410662</v>
      </c>
      <c r="E14" s="117" t="s">
        <v>297</v>
      </c>
      <c r="F14" s="327">
        <v>0.20101440086092154</v>
      </c>
      <c r="G14" s="72"/>
    </row>
    <row r="15" spans="1:7" ht="13.2" customHeight="1">
      <c r="A15" s="72"/>
      <c r="B15" s="632"/>
      <c r="C15" s="328" t="s">
        <v>273</v>
      </c>
      <c r="D15" s="329">
        <v>4873</v>
      </c>
      <c r="E15" s="330" t="s">
        <v>295</v>
      </c>
      <c r="F15" s="331">
        <v>9623</v>
      </c>
      <c r="G15" s="72"/>
    </row>
    <row r="16" spans="1:7" ht="13.8">
      <c r="A16" s="72"/>
      <c r="B16" s="531"/>
      <c r="C16" s="119">
        <v>5647</v>
      </c>
      <c r="D16" s="320">
        <v>0.45227538147097535</v>
      </c>
      <c r="E16" s="119">
        <v>8517</v>
      </c>
      <c r="F16" s="320">
        <v>0.18843770756582354</v>
      </c>
      <c r="G16" s="72"/>
    </row>
    <row r="17" spans="1:7">
      <c r="A17" s="72"/>
      <c r="B17" s="146" t="s">
        <v>821</v>
      </c>
      <c r="C17" s="332"/>
      <c r="D17" s="332"/>
      <c r="E17" s="332"/>
      <c r="F17" s="332"/>
      <c r="G17" s="72"/>
    </row>
    <row r="18" spans="1:7">
      <c r="A18" s="72"/>
      <c r="B18" s="72"/>
      <c r="C18" s="183"/>
      <c r="D18" s="183"/>
      <c r="E18" s="183"/>
      <c r="F18" s="183"/>
      <c r="G18" s="72"/>
    </row>
    <row r="19" spans="1:7">
      <c r="A19" s="72"/>
      <c r="B19" s="72"/>
      <c r="C19" s="183"/>
      <c r="D19" s="183"/>
      <c r="E19" s="183"/>
      <c r="F19" s="183"/>
      <c r="G19" s="72"/>
    </row>
    <row r="20" spans="1:7">
      <c r="A20" s="72"/>
      <c r="B20" s="72"/>
      <c r="C20" s="183"/>
      <c r="D20" s="183"/>
      <c r="E20" s="183"/>
      <c r="F20" s="183"/>
      <c r="G20" s="72"/>
    </row>
    <row r="21" spans="1:7">
      <c r="A21" s="72"/>
      <c r="B21" s="72"/>
      <c r="C21" s="183"/>
      <c r="D21" s="183"/>
      <c r="E21" s="183"/>
      <c r="F21" s="183"/>
      <c r="G21" s="72"/>
    </row>
  </sheetData>
  <mergeCells count="4">
    <mergeCell ref="B2:F2"/>
    <mergeCell ref="B5:B10"/>
    <mergeCell ref="B11:B16"/>
    <mergeCell ref="B3:B4"/>
  </mergeCells>
  <phoneticPr fontId="2"/>
  <pageMargins left="0.7" right="0.7" top="0.75" bottom="0.75" header="0.3" footer="0.3"/>
  <pageSetup paperSize="9"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zoomScaleNormal="100" workbookViewId="0">
      <selection activeCell="F31" sqref="F31"/>
    </sheetView>
  </sheetViews>
  <sheetFormatPr defaultColWidth="8.88671875" defaultRowHeight="13.2"/>
  <cols>
    <col min="1" max="1" width="9" style="3" customWidth="1"/>
    <col min="2" max="2" width="4.44140625" style="3" customWidth="1"/>
    <col min="3" max="3" width="13.44140625" style="3" customWidth="1"/>
    <col min="4" max="4" width="8.88671875" style="3" customWidth="1"/>
    <col min="5" max="5" width="16.44140625" style="3" customWidth="1"/>
    <col min="6" max="6" width="10.44140625" style="3" customWidth="1"/>
    <col min="7" max="7" width="17.44140625" style="3" customWidth="1"/>
    <col min="8" max="8" width="9.21875" style="3" customWidth="1"/>
    <col min="9" max="9" width="12.21875" style="3" customWidth="1"/>
    <col min="10" max="10" width="10.33203125" style="3" customWidth="1"/>
    <col min="11" max="16384" width="8.88671875" style="3"/>
  </cols>
  <sheetData>
    <row r="1" spans="1:11" s="58" customFormat="1">
      <c r="A1" s="72"/>
      <c r="B1" s="72"/>
      <c r="C1" s="72"/>
      <c r="D1" s="72"/>
      <c r="E1" s="72"/>
      <c r="F1" s="72"/>
      <c r="G1" s="72"/>
      <c r="H1" s="72"/>
      <c r="I1" s="72"/>
      <c r="J1" s="72"/>
      <c r="K1" s="72"/>
    </row>
    <row r="2" spans="1:11" ht="13.8">
      <c r="A2" s="72"/>
      <c r="B2" s="526" t="s">
        <v>767</v>
      </c>
      <c r="C2" s="527"/>
      <c r="D2" s="527"/>
      <c r="E2" s="527"/>
      <c r="F2" s="527"/>
      <c r="G2" s="527"/>
      <c r="H2" s="527"/>
      <c r="I2" s="527"/>
      <c r="J2" s="527"/>
      <c r="K2" s="72"/>
    </row>
    <row r="3" spans="1:11" ht="13.8">
      <c r="A3" s="72"/>
      <c r="B3" s="114"/>
      <c r="C3" s="518" t="s">
        <v>300</v>
      </c>
      <c r="D3" s="518"/>
      <c r="E3" s="518"/>
      <c r="F3" s="518"/>
      <c r="G3" s="518" t="s">
        <v>301</v>
      </c>
      <c r="H3" s="518"/>
      <c r="I3" s="518"/>
      <c r="J3" s="518"/>
      <c r="K3" s="72"/>
    </row>
    <row r="4" spans="1:11" ht="13.8">
      <c r="A4" s="72"/>
      <c r="B4" s="114" t="s">
        <v>302</v>
      </c>
      <c r="C4" s="114" t="s">
        <v>303</v>
      </c>
      <c r="D4" s="114" t="s">
        <v>304</v>
      </c>
      <c r="E4" s="114" t="s">
        <v>303</v>
      </c>
      <c r="F4" s="516" t="s">
        <v>892</v>
      </c>
      <c r="G4" s="114" t="s">
        <v>305</v>
      </c>
      <c r="H4" s="114" t="s">
        <v>306</v>
      </c>
      <c r="I4" s="114" t="s">
        <v>305</v>
      </c>
      <c r="J4" s="516" t="s">
        <v>893</v>
      </c>
      <c r="K4" s="72"/>
    </row>
    <row r="5" spans="1:11" ht="13.8">
      <c r="A5" s="72"/>
      <c r="B5" s="81">
        <v>1</v>
      </c>
      <c r="C5" s="114" t="s">
        <v>307</v>
      </c>
      <c r="D5" s="68">
        <v>4799.1419999999998</v>
      </c>
      <c r="E5" s="198" t="s">
        <v>71</v>
      </c>
      <c r="F5" s="68">
        <v>3278.4050000000002</v>
      </c>
      <c r="G5" s="333" t="s">
        <v>308</v>
      </c>
      <c r="H5" s="68">
        <v>9842.99</v>
      </c>
      <c r="I5" s="334" t="s">
        <v>18</v>
      </c>
      <c r="J5" s="68">
        <v>409.81700000000001</v>
      </c>
      <c r="K5" s="72"/>
    </row>
    <row r="6" spans="1:11" ht="13.8">
      <c r="A6" s="72"/>
      <c r="B6" s="81">
        <v>2</v>
      </c>
      <c r="C6" s="114" t="s">
        <v>71</v>
      </c>
      <c r="D6" s="68">
        <v>4380.558</v>
      </c>
      <c r="E6" s="198" t="s">
        <v>309</v>
      </c>
      <c r="F6" s="68">
        <v>2565.7260000000001</v>
      </c>
      <c r="G6" s="333" t="s">
        <v>310</v>
      </c>
      <c r="H6" s="68">
        <v>4215.1610000000001</v>
      </c>
      <c r="I6" s="334" t="s">
        <v>333</v>
      </c>
      <c r="J6" s="68">
        <v>349.48099999999999</v>
      </c>
      <c r="K6" s="72"/>
    </row>
    <row r="7" spans="1:11" ht="13.8">
      <c r="A7" s="72"/>
      <c r="B7" s="81">
        <v>3</v>
      </c>
      <c r="C7" s="114" t="s">
        <v>311</v>
      </c>
      <c r="D7" s="68">
        <v>3560.0889999999999</v>
      </c>
      <c r="E7" s="198" t="s">
        <v>312</v>
      </c>
      <c r="F7" s="68">
        <v>1016.083</v>
      </c>
      <c r="G7" s="333" t="s">
        <v>313</v>
      </c>
      <c r="H7" s="68">
        <v>2353.14</v>
      </c>
      <c r="I7" s="334" t="s">
        <v>17</v>
      </c>
      <c r="J7" s="68">
        <v>162.102</v>
      </c>
      <c r="K7" s="72"/>
    </row>
    <row r="8" spans="1:11" ht="13.8">
      <c r="A8" s="72"/>
      <c r="B8" s="81">
        <v>4</v>
      </c>
      <c r="C8" s="114" t="s">
        <v>314</v>
      </c>
      <c r="D8" s="68">
        <v>3285.377</v>
      </c>
      <c r="E8" s="198" t="s">
        <v>315</v>
      </c>
      <c r="F8" s="68">
        <v>982.25599999999997</v>
      </c>
      <c r="G8" s="333" t="s">
        <v>316</v>
      </c>
      <c r="H8" s="68">
        <v>1823.143</v>
      </c>
      <c r="I8" s="334" t="s">
        <v>334</v>
      </c>
      <c r="J8" s="68">
        <v>134.702</v>
      </c>
      <c r="K8" s="72"/>
    </row>
    <row r="9" spans="1:11" ht="13.8">
      <c r="A9" s="72"/>
      <c r="B9" s="81">
        <v>5</v>
      </c>
      <c r="C9" s="114" t="s">
        <v>309</v>
      </c>
      <c r="D9" s="68">
        <v>2994.9839999999999</v>
      </c>
      <c r="E9" s="198" t="s">
        <v>70</v>
      </c>
      <c r="F9" s="68">
        <v>933.75900000000001</v>
      </c>
      <c r="G9" s="333" t="s">
        <v>317</v>
      </c>
      <c r="H9" s="68">
        <v>1446.1690000000001</v>
      </c>
      <c r="I9" s="334" t="s">
        <v>19</v>
      </c>
      <c r="J9" s="68">
        <v>134.31399999999999</v>
      </c>
      <c r="K9" s="72"/>
    </row>
    <row r="10" spans="1:11" ht="13.8">
      <c r="A10" s="72"/>
      <c r="B10" s="81">
        <v>6</v>
      </c>
      <c r="C10" s="114" t="s">
        <v>318</v>
      </c>
      <c r="D10" s="68">
        <v>2675.8319999999999</v>
      </c>
      <c r="E10" s="198" t="s">
        <v>45</v>
      </c>
      <c r="F10" s="68">
        <v>820.096</v>
      </c>
      <c r="G10" s="333" t="s">
        <v>319</v>
      </c>
      <c r="H10" s="68">
        <v>1202.26</v>
      </c>
      <c r="I10" s="334" t="s">
        <v>335</v>
      </c>
      <c r="J10" s="68">
        <v>108.175</v>
      </c>
      <c r="K10" s="72"/>
    </row>
    <row r="11" spans="1:11" ht="13.8">
      <c r="A11" s="72"/>
      <c r="B11" s="81">
        <v>7</v>
      </c>
      <c r="C11" s="114" t="s">
        <v>242</v>
      </c>
      <c r="D11" s="68">
        <v>1923.473</v>
      </c>
      <c r="E11" s="198" t="s">
        <v>242</v>
      </c>
      <c r="F11" s="68">
        <v>766.30600000000004</v>
      </c>
      <c r="G11" s="198" t="s">
        <v>242</v>
      </c>
      <c r="H11" s="68">
        <v>1125.098</v>
      </c>
      <c r="I11" s="334" t="s">
        <v>336</v>
      </c>
      <c r="J11" s="68">
        <v>107.072</v>
      </c>
      <c r="K11" s="72"/>
    </row>
    <row r="12" spans="1:11" ht="13.8">
      <c r="A12" s="72"/>
      <c r="B12" s="81">
        <v>8</v>
      </c>
      <c r="C12" s="114" t="s">
        <v>320</v>
      </c>
      <c r="D12" s="68">
        <v>1844.472</v>
      </c>
      <c r="E12" s="198" t="s">
        <v>321</v>
      </c>
      <c r="F12" s="68">
        <v>747.37900000000002</v>
      </c>
      <c r="G12" s="334" t="s">
        <v>331</v>
      </c>
      <c r="H12" s="68">
        <v>1021.204</v>
      </c>
      <c r="I12" s="334" t="s">
        <v>337</v>
      </c>
      <c r="J12" s="68">
        <v>94.941000000000003</v>
      </c>
      <c r="K12" s="72"/>
    </row>
    <row r="13" spans="1:11" ht="15.6">
      <c r="A13" s="72"/>
      <c r="B13" s="81">
        <v>9</v>
      </c>
      <c r="C13" s="335" t="s">
        <v>322</v>
      </c>
      <c r="D13" s="68">
        <v>1663.73</v>
      </c>
      <c r="E13" s="336" t="s">
        <v>323</v>
      </c>
      <c r="F13" s="68">
        <v>597.37300000000005</v>
      </c>
      <c r="G13" s="337" t="s">
        <v>324</v>
      </c>
      <c r="H13" s="68">
        <v>923.625</v>
      </c>
      <c r="I13" s="334" t="s">
        <v>20</v>
      </c>
      <c r="J13" s="68">
        <v>82.494</v>
      </c>
      <c r="K13" s="72"/>
    </row>
    <row r="14" spans="1:11" ht="15.6">
      <c r="A14" s="72"/>
      <c r="B14" s="81">
        <v>10</v>
      </c>
      <c r="C14" s="114" t="s">
        <v>45</v>
      </c>
      <c r="D14" s="68">
        <v>1535.41</v>
      </c>
      <c r="E14" s="198" t="s">
        <v>325</v>
      </c>
      <c r="F14" s="68">
        <v>549.17700000000002</v>
      </c>
      <c r="G14" s="337" t="s">
        <v>326</v>
      </c>
      <c r="H14" s="68">
        <v>794.09799999999996</v>
      </c>
      <c r="I14" s="334" t="s">
        <v>338</v>
      </c>
      <c r="J14" s="68">
        <v>68.617999999999995</v>
      </c>
      <c r="K14" s="72"/>
    </row>
    <row r="15" spans="1:11" ht="15.6">
      <c r="A15" s="72"/>
      <c r="B15" s="338" t="s">
        <v>830</v>
      </c>
      <c r="C15" s="339"/>
      <c r="D15" s="340"/>
      <c r="E15" s="339"/>
      <c r="F15" s="340"/>
      <c r="G15" s="85"/>
      <c r="H15" s="85"/>
      <c r="I15" s="85"/>
      <c r="J15" s="85"/>
      <c r="K15" s="72"/>
    </row>
    <row r="16" spans="1:11">
      <c r="A16" s="72"/>
      <c r="B16" s="72"/>
      <c r="C16" s="72"/>
      <c r="D16" s="72"/>
      <c r="E16" s="72"/>
      <c r="F16" s="72"/>
      <c r="G16" s="72"/>
      <c r="H16" s="72"/>
      <c r="I16" s="72"/>
      <c r="J16" s="72"/>
      <c r="K16" s="72"/>
    </row>
    <row r="18" spans="1:7">
      <c r="B18" s="67" t="s">
        <v>327</v>
      </c>
      <c r="C18" s="67"/>
      <c r="D18" s="67"/>
      <c r="E18" s="67"/>
      <c r="F18" s="67"/>
      <c r="G18" s="67"/>
    </row>
    <row r="19" spans="1:7">
      <c r="B19" s="67">
        <v>1</v>
      </c>
      <c r="C19" s="67" t="s">
        <v>328</v>
      </c>
      <c r="D19" s="67"/>
      <c r="E19" s="67"/>
      <c r="F19" s="67"/>
      <c r="G19" s="67"/>
    </row>
    <row r="20" spans="1:7">
      <c r="B20" s="67">
        <v>2</v>
      </c>
      <c r="C20" s="67" t="s">
        <v>329</v>
      </c>
      <c r="D20" s="67"/>
      <c r="E20" s="67"/>
      <c r="F20" s="67"/>
      <c r="G20" s="67"/>
    </row>
    <row r="21" spans="1:7">
      <c r="B21" s="67">
        <v>3</v>
      </c>
      <c r="C21" s="67" t="s">
        <v>330</v>
      </c>
      <c r="D21" s="67"/>
      <c r="E21" s="67"/>
      <c r="F21" s="67"/>
      <c r="G21" s="67"/>
    </row>
    <row r="22" spans="1:7">
      <c r="B22" s="67">
        <v>4</v>
      </c>
      <c r="C22" s="67" t="s">
        <v>883</v>
      </c>
      <c r="D22" s="67"/>
      <c r="E22" s="67"/>
      <c r="F22" s="67"/>
      <c r="G22" s="67"/>
    </row>
    <row r="23" spans="1:7">
      <c r="B23" s="67">
        <v>5</v>
      </c>
      <c r="C23" s="67" t="s">
        <v>332</v>
      </c>
      <c r="D23" s="67"/>
      <c r="E23" s="67"/>
      <c r="F23" s="67"/>
      <c r="G23" s="67"/>
    </row>
    <row r="25" spans="1:7">
      <c r="A25" s="3" t="s">
        <v>886</v>
      </c>
      <c r="B25" s="67">
        <v>1</v>
      </c>
      <c r="C25" s="67" t="s">
        <v>887</v>
      </c>
    </row>
    <row r="26" spans="1:7">
      <c r="B26" s="67" t="s">
        <v>885</v>
      </c>
      <c r="C26" s="67" t="s">
        <v>891</v>
      </c>
    </row>
    <row r="27" spans="1:7">
      <c r="B27" s="67">
        <v>4</v>
      </c>
      <c r="C27" s="67" t="s">
        <v>894</v>
      </c>
    </row>
    <row r="28" spans="1:7">
      <c r="B28" s="67">
        <v>5</v>
      </c>
      <c r="C28" s="67" t="s">
        <v>896</v>
      </c>
    </row>
  </sheetData>
  <mergeCells count="3">
    <mergeCell ref="B2:J2"/>
    <mergeCell ref="C3:F3"/>
    <mergeCell ref="G3:J3"/>
  </mergeCells>
  <phoneticPr fontId="2"/>
  <pageMargins left="0.7" right="0.7" top="0.75" bottom="0.75" header="0.3" footer="0.3"/>
  <pageSetup paperSize="9"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107" zoomScaleNormal="107" workbookViewId="0">
      <selection activeCell="B3" sqref="B3:D12"/>
    </sheetView>
  </sheetViews>
  <sheetFormatPr defaultColWidth="8.88671875" defaultRowHeight="13.2"/>
  <cols>
    <col min="1" max="1" width="9" style="3" customWidth="1"/>
    <col min="2" max="2" width="43.44140625" style="3" customWidth="1"/>
    <col min="3" max="3" width="13.109375" style="3" customWidth="1"/>
    <col min="4" max="4" width="15.77734375" style="3" customWidth="1"/>
    <col min="5" max="7" width="8.88671875" style="3"/>
    <col min="8" max="8" width="13.6640625" style="3" customWidth="1"/>
    <col min="9" max="9" width="15" style="3" customWidth="1"/>
    <col min="10" max="16384" width="8.88671875" style="3"/>
  </cols>
  <sheetData>
    <row r="1" spans="1:5">
      <c r="A1" s="72"/>
      <c r="B1" s="72"/>
      <c r="C1" s="72"/>
      <c r="D1" s="72"/>
      <c r="E1" s="72"/>
    </row>
    <row r="2" spans="1:5">
      <c r="A2" s="72"/>
      <c r="B2" s="72"/>
      <c r="C2" s="72"/>
      <c r="D2" s="72"/>
      <c r="E2" s="72"/>
    </row>
    <row r="3" spans="1:5" ht="13.8">
      <c r="A3" s="72"/>
      <c r="B3" s="635" t="s">
        <v>768</v>
      </c>
      <c r="C3" s="527"/>
      <c r="D3" s="527"/>
      <c r="E3" s="72"/>
    </row>
    <row r="4" spans="1:5" ht="13.8">
      <c r="A4" s="72"/>
      <c r="B4" s="78"/>
      <c r="C4" s="114" t="s">
        <v>339</v>
      </c>
      <c r="D4" s="114" t="s">
        <v>340</v>
      </c>
      <c r="E4" s="72"/>
    </row>
    <row r="5" spans="1:5" ht="13.8">
      <c r="A5" s="72"/>
      <c r="B5" s="78" t="s">
        <v>341</v>
      </c>
      <c r="C5" s="341">
        <v>23</v>
      </c>
      <c r="D5" s="234">
        <v>27</v>
      </c>
      <c r="E5" s="72"/>
    </row>
    <row r="6" spans="1:5" ht="13.8">
      <c r="A6" s="72"/>
      <c r="B6" s="78" t="s">
        <v>342</v>
      </c>
      <c r="C6" s="114">
        <v>1184</v>
      </c>
      <c r="D6" s="114">
        <v>1318</v>
      </c>
      <c r="E6" s="72"/>
    </row>
    <row r="7" spans="1:5" ht="13.8">
      <c r="A7" s="72"/>
      <c r="B7" s="78" t="s">
        <v>343</v>
      </c>
      <c r="C7" s="114">
        <v>0.51</v>
      </c>
      <c r="D7" s="114">
        <v>0.56000000000000005</v>
      </c>
      <c r="E7" s="72"/>
    </row>
    <row r="8" spans="1:5" ht="13.8">
      <c r="A8" s="72"/>
      <c r="B8" s="78" t="s">
        <v>344</v>
      </c>
      <c r="C8" s="114">
        <v>8.6199999999999992</v>
      </c>
      <c r="D8" s="114">
        <v>8.33</v>
      </c>
      <c r="E8" s="72"/>
    </row>
    <row r="9" spans="1:5" ht="13.8">
      <c r="A9" s="72"/>
      <c r="B9" s="78" t="s">
        <v>345</v>
      </c>
      <c r="C9" s="114">
        <v>1680</v>
      </c>
      <c r="D9" s="114">
        <v>1587</v>
      </c>
      <c r="E9" s="72"/>
    </row>
    <row r="10" spans="1:5" ht="13.8">
      <c r="A10" s="72"/>
      <c r="B10" s="78" t="s">
        <v>346</v>
      </c>
      <c r="C10" s="114">
        <v>30.1</v>
      </c>
      <c r="D10" s="114">
        <v>33.700000000000003</v>
      </c>
      <c r="E10" s="72"/>
    </row>
    <row r="11" spans="1:5">
      <c r="A11" s="72"/>
      <c r="B11" s="561" t="s">
        <v>831</v>
      </c>
      <c r="C11" s="561"/>
      <c r="D11" s="561"/>
      <c r="E11" s="72"/>
    </row>
    <row r="12" spans="1:5" ht="17.399999999999999" customHeight="1">
      <c r="A12" s="72"/>
      <c r="B12" s="636"/>
      <c r="C12" s="636"/>
      <c r="D12" s="636"/>
      <c r="E12" s="72"/>
    </row>
    <row r="13" spans="1:5">
      <c r="A13" s="72"/>
      <c r="B13" s="72"/>
      <c r="C13" s="72"/>
      <c r="D13" s="72"/>
      <c r="E13" s="72"/>
    </row>
    <row r="14" spans="1:5">
      <c r="A14" s="72"/>
      <c r="B14" s="72"/>
      <c r="C14" s="72"/>
      <c r="D14" s="72"/>
      <c r="E14" s="72"/>
    </row>
    <row r="16" spans="1:5">
      <c r="B16" s="20"/>
      <c r="C16" s="20"/>
      <c r="D16" s="20"/>
    </row>
  </sheetData>
  <mergeCells count="2">
    <mergeCell ref="B3:D3"/>
    <mergeCell ref="B11:D12"/>
  </mergeCells>
  <phoneticPr fontId="2"/>
  <pageMargins left="0.7" right="0.7" top="0.75" bottom="0.75" header="0.3" footer="0.3"/>
  <pageSetup paperSize="9" orientation="portrait" horizontalDpi="4294967293"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workbookViewId="0">
      <selection activeCell="E18" sqref="E18"/>
    </sheetView>
  </sheetViews>
  <sheetFormatPr defaultColWidth="8.88671875" defaultRowHeight="13.2"/>
  <cols>
    <col min="1" max="1" width="9" style="36" customWidth="1"/>
    <col min="2" max="2" width="8.88671875" style="36"/>
    <col min="3" max="3" width="22.33203125" style="36" customWidth="1"/>
    <col min="4" max="16384" width="8.88671875" style="36"/>
  </cols>
  <sheetData>
    <row r="1" spans="2:10" ht="13.8">
      <c r="B1" s="72"/>
      <c r="C1" s="85"/>
      <c r="D1" s="85"/>
      <c r="E1" s="85"/>
      <c r="F1" s="85"/>
      <c r="G1" s="85"/>
      <c r="H1" s="72"/>
      <c r="I1" s="72"/>
      <c r="J1" s="72"/>
    </row>
    <row r="2" spans="2:10" ht="13.8">
      <c r="B2" s="72"/>
      <c r="C2" s="635" t="s">
        <v>769</v>
      </c>
      <c r="D2" s="637"/>
      <c r="E2" s="637"/>
      <c r="F2" s="637"/>
      <c r="G2" s="637"/>
      <c r="H2" s="72"/>
      <c r="I2" s="72"/>
      <c r="J2" s="72"/>
    </row>
    <row r="3" spans="2:10" ht="13.8">
      <c r="B3" s="72"/>
      <c r="C3" s="78" t="s">
        <v>347</v>
      </c>
      <c r="D3" s="78" t="s">
        <v>348</v>
      </c>
      <c r="E3" s="78" t="s">
        <v>349</v>
      </c>
      <c r="F3" s="78" t="s">
        <v>350</v>
      </c>
      <c r="G3" s="78" t="s">
        <v>351</v>
      </c>
      <c r="H3" s="72"/>
      <c r="I3" s="72"/>
      <c r="J3" s="72"/>
    </row>
    <row r="4" spans="2:10" ht="13.8">
      <c r="B4" s="72"/>
      <c r="C4" s="342" t="s">
        <v>352</v>
      </c>
      <c r="D4" s="343">
        <v>0.18</v>
      </c>
      <c r="E4" s="343">
        <v>0.11</v>
      </c>
      <c r="F4" s="343">
        <v>0.11</v>
      </c>
      <c r="G4" s="343">
        <v>0.1</v>
      </c>
      <c r="H4" s="72"/>
      <c r="I4" s="72"/>
      <c r="J4" s="72"/>
    </row>
    <row r="5" spans="2:10" ht="13.8">
      <c r="B5" s="72"/>
      <c r="C5" s="342" t="s">
        <v>354</v>
      </c>
      <c r="D5" s="343">
        <v>0.54</v>
      </c>
      <c r="E5" s="343">
        <v>0.73</v>
      </c>
      <c r="F5" s="343">
        <v>0.74</v>
      </c>
      <c r="G5" s="343">
        <v>0.7</v>
      </c>
      <c r="H5" s="72"/>
      <c r="I5" s="72"/>
      <c r="J5" s="72"/>
    </row>
    <row r="6" spans="2:10" ht="13.8">
      <c r="B6" s="72"/>
      <c r="C6" s="342" t="s">
        <v>353</v>
      </c>
      <c r="D6" s="343">
        <v>0.28000000000000003</v>
      </c>
      <c r="E6" s="343">
        <v>0.16</v>
      </c>
      <c r="F6" s="343">
        <v>0.15</v>
      </c>
      <c r="G6" s="343">
        <v>0.2</v>
      </c>
      <c r="H6" s="72"/>
      <c r="I6" s="72"/>
      <c r="J6" s="72"/>
    </row>
    <row r="7" spans="2:10" ht="24.75" customHeight="1">
      <c r="B7" s="72"/>
      <c r="C7" s="638" t="s">
        <v>832</v>
      </c>
      <c r="D7" s="638"/>
      <c r="E7" s="638"/>
      <c r="F7" s="638"/>
      <c r="G7" s="638"/>
      <c r="H7" s="72"/>
      <c r="I7" s="72"/>
      <c r="J7" s="72"/>
    </row>
    <row r="8" spans="2:10">
      <c r="B8" s="72"/>
      <c r="C8" s="72"/>
      <c r="D8" s="72"/>
      <c r="E8" s="72"/>
      <c r="F8" s="72"/>
      <c r="G8" s="72"/>
      <c r="H8" s="72"/>
      <c r="I8" s="72"/>
      <c r="J8" s="72"/>
    </row>
    <row r="9" spans="2:10" ht="13.8">
      <c r="C9" s="121" t="s">
        <v>833</v>
      </c>
    </row>
    <row r="10" spans="2:10" ht="13.8">
      <c r="C10" s="121" t="s">
        <v>834</v>
      </c>
    </row>
    <row r="11" spans="2:10">
      <c r="C11" s="122" t="s">
        <v>836</v>
      </c>
    </row>
    <row r="12" spans="2:10" ht="13.8">
      <c r="C12" s="121" t="s">
        <v>835</v>
      </c>
    </row>
    <row r="14" spans="2:10">
      <c r="C14" s="122" t="s">
        <v>897</v>
      </c>
    </row>
  </sheetData>
  <mergeCells count="2">
    <mergeCell ref="C2:G2"/>
    <mergeCell ref="C7:G7"/>
  </mergeCells>
  <phoneticPr fontId="2"/>
  <pageMargins left="0.7" right="0.7" top="0.75" bottom="0.75" header="0.3" footer="0.3"/>
  <pageSetup paperSize="9" orientation="portrait"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2"/>
  <sheetViews>
    <sheetView topLeftCell="A2" workbookViewId="0">
      <selection activeCell="B3" sqref="B3:K10"/>
    </sheetView>
  </sheetViews>
  <sheetFormatPr defaultColWidth="8.88671875" defaultRowHeight="13.2"/>
  <cols>
    <col min="1" max="1" width="9" style="3" customWidth="1"/>
    <col min="2" max="2" width="11.33203125" style="2" customWidth="1"/>
    <col min="3" max="3" width="8.109375" style="3" customWidth="1"/>
    <col min="4" max="4" width="10.109375" style="2" customWidth="1"/>
    <col min="5" max="5" width="7.77734375" style="3" customWidth="1"/>
    <col min="6" max="6" width="14" style="2" customWidth="1"/>
    <col min="7" max="7" width="9.109375" style="3" customWidth="1"/>
    <col min="8" max="8" width="13.21875" style="36" customWidth="1"/>
    <col min="9" max="9" width="9.109375" style="36" customWidth="1"/>
    <col min="10" max="10" width="12.44140625" style="2" customWidth="1"/>
    <col min="11" max="11" width="8.77734375" style="3" customWidth="1"/>
    <col min="12" max="12" width="8.88671875" style="3"/>
    <col min="13" max="13" width="12.21875" style="21" customWidth="1"/>
    <col min="14" max="14" width="13.6640625" style="22" customWidth="1"/>
    <col min="15" max="15" width="8.88671875" style="3"/>
    <col min="16" max="16" width="16.109375" style="3" customWidth="1"/>
    <col min="17" max="17" width="15.44140625" style="3" customWidth="1"/>
    <col min="18" max="16384" width="8.88671875" style="3"/>
  </cols>
  <sheetData>
    <row r="2" spans="1:14">
      <c r="A2" s="72"/>
      <c r="B2" s="183"/>
      <c r="C2" s="72"/>
      <c r="D2" s="183"/>
      <c r="E2" s="72"/>
      <c r="F2" s="183"/>
      <c r="G2" s="72"/>
      <c r="H2" s="72"/>
      <c r="I2" s="72"/>
      <c r="J2" s="183"/>
      <c r="K2" s="72"/>
      <c r="L2" s="72"/>
    </row>
    <row r="3" spans="1:14" ht="13.8">
      <c r="A3" s="72"/>
      <c r="B3" s="526" t="s">
        <v>770</v>
      </c>
      <c r="C3" s="527"/>
      <c r="D3" s="527"/>
      <c r="E3" s="527"/>
      <c r="F3" s="527"/>
      <c r="G3" s="527"/>
      <c r="H3" s="527"/>
      <c r="I3" s="527"/>
      <c r="J3" s="527"/>
      <c r="K3" s="527"/>
      <c r="L3" s="72"/>
    </row>
    <row r="4" spans="1:14" ht="13.8">
      <c r="A4" s="72"/>
      <c r="B4" s="156" t="s">
        <v>364</v>
      </c>
      <c r="C4" s="114" t="s">
        <v>144</v>
      </c>
      <c r="D4" s="114" t="s">
        <v>298</v>
      </c>
      <c r="E4" s="114" t="s">
        <v>144</v>
      </c>
      <c r="F4" s="114" t="s">
        <v>298</v>
      </c>
      <c r="G4" s="114" t="s">
        <v>144</v>
      </c>
      <c r="H4" s="114" t="s">
        <v>298</v>
      </c>
      <c r="I4" s="114" t="s">
        <v>144</v>
      </c>
      <c r="J4" s="114" t="s">
        <v>298</v>
      </c>
      <c r="K4" s="114" t="s">
        <v>144</v>
      </c>
      <c r="L4" s="72"/>
      <c r="M4" s="3"/>
      <c r="N4" s="3"/>
    </row>
    <row r="5" spans="1:14" ht="13.8">
      <c r="A5" s="72"/>
      <c r="B5" s="114" t="s">
        <v>39</v>
      </c>
      <c r="C5" s="68">
        <v>11660</v>
      </c>
      <c r="D5" s="156" t="s">
        <v>721</v>
      </c>
      <c r="E5" s="68">
        <v>4589</v>
      </c>
      <c r="F5" s="114" t="s">
        <v>360</v>
      </c>
      <c r="G5" s="68">
        <v>2244</v>
      </c>
      <c r="H5" s="114" t="s">
        <v>361</v>
      </c>
      <c r="I5" s="68">
        <v>1793</v>
      </c>
      <c r="J5" s="114" t="s">
        <v>362</v>
      </c>
      <c r="K5" s="68">
        <v>1357</v>
      </c>
      <c r="L5" s="72"/>
      <c r="M5" s="3"/>
      <c r="N5" s="3"/>
    </row>
    <row r="6" spans="1:14" ht="13.8">
      <c r="A6" s="72"/>
      <c r="B6" s="156" t="s">
        <v>722</v>
      </c>
      <c r="C6" s="68">
        <v>8301</v>
      </c>
      <c r="D6" s="114" t="s">
        <v>363</v>
      </c>
      <c r="E6" s="68">
        <v>3297</v>
      </c>
      <c r="F6" s="344" t="s">
        <v>365</v>
      </c>
      <c r="G6" s="68">
        <v>1982</v>
      </c>
      <c r="H6" s="114" t="s">
        <v>245</v>
      </c>
      <c r="I6" s="68">
        <v>1690</v>
      </c>
      <c r="J6" s="114" t="s">
        <v>355</v>
      </c>
      <c r="K6" s="68">
        <v>1327</v>
      </c>
      <c r="L6" s="72"/>
      <c r="M6" s="3"/>
      <c r="N6" s="3"/>
    </row>
    <row r="7" spans="1:14" ht="13.8">
      <c r="A7" s="72"/>
      <c r="B7" s="114" t="s">
        <v>40</v>
      </c>
      <c r="C7" s="68">
        <v>6818</v>
      </c>
      <c r="D7" s="156" t="s">
        <v>720</v>
      </c>
      <c r="E7" s="68">
        <v>2831</v>
      </c>
      <c r="F7" s="156" t="s">
        <v>21</v>
      </c>
      <c r="G7" s="68">
        <v>1833</v>
      </c>
      <c r="H7" s="114" t="s">
        <v>244</v>
      </c>
      <c r="I7" s="68">
        <v>1608</v>
      </c>
      <c r="J7" s="114" t="s">
        <v>356</v>
      </c>
      <c r="K7" s="68">
        <v>1300</v>
      </c>
      <c r="L7" s="72"/>
      <c r="M7" s="3"/>
      <c r="N7" s="3"/>
    </row>
    <row r="8" spans="1:14" ht="13.8">
      <c r="A8" s="72"/>
      <c r="B8" s="114" t="s">
        <v>263</v>
      </c>
      <c r="C8" s="68">
        <v>5836</v>
      </c>
      <c r="D8" s="156" t="s">
        <v>718</v>
      </c>
      <c r="E8" s="68">
        <v>2818</v>
      </c>
      <c r="F8" s="114" t="s">
        <v>357</v>
      </c>
      <c r="G8" s="68">
        <v>1826</v>
      </c>
      <c r="H8" s="114" t="s">
        <v>358</v>
      </c>
      <c r="I8" s="68">
        <v>1590</v>
      </c>
      <c r="J8" s="85"/>
      <c r="K8" s="85"/>
      <c r="L8" s="72"/>
      <c r="M8" s="3"/>
      <c r="N8" s="3"/>
    </row>
    <row r="9" spans="1:14" ht="43.5" customHeight="1">
      <c r="A9" s="72"/>
      <c r="B9" s="639" t="s">
        <v>839</v>
      </c>
      <c r="C9" s="639"/>
      <c r="D9" s="639"/>
      <c r="E9" s="639"/>
      <c r="F9" s="639"/>
      <c r="G9" s="639"/>
      <c r="H9" s="639"/>
      <c r="I9" s="639"/>
      <c r="J9" s="639"/>
      <c r="K9" s="639"/>
      <c r="L9" s="72"/>
      <c r="M9" s="3"/>
      <c r="N9" s="3"/>
    </row>
    <row r="10" spans="1:14" ht="13.2" customHeight="1">
      <c r="A10" s="72"/>
      <c r="B10" s="561" t="s">
        <v>359</v>
      </c>
      <c r="C10" s="561"/>
      <c r="D10" s="561"/>
      <c r="E10" s="561"/>
      <c r="F10" s="561"/>
      <c r="G10" s="561"/>
      <c r="H10" s="561"/>
      <c r="I10" s="561"/>
      <c r="J10" s="561"/>
      <c r="K10" s="561"/>
      <c r="L10" s="72"/>
    </row>
    <row r="11" spans="1:14">
      <c r="A11" s="72"/>
      <c r="B11" s="183"/>
      <c r="C11" s="72"/>
      <c r="D11" s="345"/>
      <c r="E11" s="345"/>
      <c r="F11" s="346"/>
      <c r="G11" s="346"/>
      <c r="H11" s="345"/>
      <c r="I11" s="345"/>
      <c r="J11" s="183"/>
      <c r="K11" s="72"/>
      <c r="L11" s="72"/>
    </row>
    <row r="12" spans="1:14">
      <c r="F12" s="37"/>
      <c r="G12" s="37"/>
    </row>
  </sheetData>
  <mergeCells count="3">
    <mergeCell ref="B10:K10"/>
    <mergeCell ref="B3:K3"/>
    <mergeCell ref="B9:K9"/>
  </mergeCells>
  <phoneticPr fontId="2"/>
  <pageMargins left="0.7" right="0.7" top="0.75" bottom="0.75" header="0.3" footer="0.3"/>
  <pageSetup paperSize="9" orientation="portrait" horizontalDpi="4294967293"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18"/>
  <sheetViews>
    <sheetView workbookViewId="0">
      <selection activeCell="G28" sqref="G28"/>
    </sheetView>
  </sheetViews>
  <sheetFormatPr defaultColWidth="8.88671875" defaultRowHeight="13.2"/>
  <cols>
    <col min="1" max="1" width="9" style="3" customWidth="1"/>
    <col min="2" max="4" width="8.88671875" style="3"/>
    <col min="5" max="5" width="15" style="3" customWidth="1"/>
    <col min="6" max="6" width="6.44140625" style="23" customWidth="1"/>
    <col min="7" max="7" width="16.6640625" style="3" customWidth="1"/>
    <col min="8" max="8" width="6.21875" style="3" customWidth="1"/>
    <col min="9" max="9" width="16.33203125" style="3" customWidth="1"/>
    <col min="10" max="10" width="6.6640625" style="3" customWidth="1"/>
    <col min="11" max="16384" width="8.88671875" style="3"/>
  </cols>
  <sheetData>
    <row r="2" spans="3:11" ht="13.8">
      <c r="C2" s="72"/>
      <c r="D2" s="85"/>
      <c r="E2" s="85"/>
      <c r="F2" s="347"/>
      <c r="G2" s="85"/>
      <c r="H2" s="85"/>
      <c r="I2" s="85"/>
      <c r="J2" s="85"/>
      <c r="K2" s="72"/>
    </row>
    <row r="3" spans="3:11" ht="13.8">
      <c r="C3" s="72"/>
      <c r="D3" s="596" t="s">
        <v>774</v>
      </c>
      <c r="E3" s="547"/>
      <c r="F3" s="547"/>
      <c r="G3" s="547"/>
      <c r="H3" s="547"/>
      <c r="I3" s="547"/>
      <c r="J3" s="85"/>
      <c r="K3" s="72"/>
    </row>
    <row r="4" spans="3:11" ht="13.8">
      <c r="C4" s="72"/>
      <c r="D4" s="114" t="s">
        <v>237</v>
      </c>
      <c r="E4" s="518" t="s">
        <v>366</v>
      </c>
      <c r="F4" s="518"/>
      <c r="G4" s="518" t="s">
        <v>367</v>
      </c>
      <c r="H4" s="518"/>
      <c r="I4" s="518" t="s">
        <v>368</v>
      </c>
      <c r="J4" s="518"/>
      <c r="K4" s="72"/>
    </row>
    <row r="5" spans="3:11" ht="13.8">
      <c r="C5" s="72"/>
      <c r="D5" s="114" t="s">
        <v>242</v>
      </c>
      <c r="E5" s="81" t="s">
        <v>369</v>
      </c>
      <c r="F5" s="348">
        <v>0.124</v>
      </c>
      <c r="G5" s="81" t="s">
        <v>370</v>
      </c>
      <c r="H5" s="348">
        <v>0.113</v>
      </c>
      <c r="I5" s="91" t="s">
        <v>724</v>
      </c>
      <c r="J5" s="348">
        <v>0.112</v>
      </c>
      <c r="K5" s="72"/>
    </row>
    <row r="6" spans="3:11" ht="13.8">
      <c r="C6" s="72"/>
      <c r="D6" s="114" t="s">
        <v>371</v>
      </c>
      <c r="E6" s="81" t="s">
        <v>372</v>
      </c>
      <c r="F6" s="348">
        <v>0.14699999999999999</v>
      </c>
      <c r="G6" s="81" t="s">
        <v>369</v>
      </c>
      <c r="H6" s="348">
        <v>0.08</v>
      </c>
      <c r="I6" s="81" t="s">
        <v>370</v>
      </c>
      <c r="J6" s="348">
        <v>0.06</v>
      </c>
      <c r="K6" s="72"/>
    </row>
    <row r="7" spans="3:11" ht="13.8">
      <c r="C7" s="72"/>
      <c r="D7" s="114" t="s">
        <v>243</v>
      </c>
      <c r="E7" s="81" t="s">
        <v>372</v>
      </c>
      <c r="F7" s="348">
        <v>0.14699999999999999</v>
      </c>
      <c r="G7" s="91" t="s">
        <v>724</v>
      </c>
      <c r="H7" s="348">
        <v>9.1999999999999998E-2</v>
      </c>
      <c r="I7" s="81" t="s">
        <v>370</v>
      </c>
      <c r="J7" s="348">
        <v>8.1000000000000003E-2</v>
      </c>
      <c r="K7" s="72"/>
    </row>
    <row r="8" spans="3:11" ht="13.8">
      <c r="C8" s="72"/>
      <c r="D8" s="114" t="s">
        <v>244</v>
      </c>
      <c r="E8" s="91" t="s">
        <v>724</v>
      </c>
      <c r="F8" s="348">
        <v>0.13800000000000001</v>
      </c>
      <c r="G8" s="81" t="s">
        <v>370</v>
      </c>
      <c r="H8" s="348">
        <v>0.11</v>
      </c>
      <c r="I8" s="81" t="s">
        <v>369</v>
      </c>
      <c r="J8" s="348">
        <v>6.7000000000000004E-2</v>
      </c>
      <c r="K8" s="72"/>
    </row>
    <row r="9" spans="3:11" ht="13.8">
      <c r="C9" s="72"/>
      <c r="D9" s="114" t="s">
        <v>373</v>
      </c>
      <c r="E9" s="81" t="s">
        <v>372</v>
      </c>
      <c r="F9" s="348">
        <v>0.2</v>
      </c>
      <c r="G9" s="91" t="s">
        <v>723</v>
      </c>
      <c r="H9" s="348">
        <v>9.2999999999999999E-2</v>
      </c>
      <c r="I9" s="91" t="s">
        <v>724</v>
      </c>
      <c r="J9" s="348">
        <v>8.1000000000000003E-2</v>
      </c>
      <c r="K9" s="72"/>
    </row>
    <row r="10" spans="3:11" ht="13.8">
      <c r="C10" s="72"/>
      <c r="D10" s="641" t="s">
        <v>374</v>
      </c>
      <c r="E10" s="91" t="s">
        <v>724</v>
      </c>
      <c r="F10" s="348">
        <v>9.5000000000000001E-2</v>
      </c>
      <c r="G10" s="81" t="s">
        <v>370</v>
      </c>
      <c r="H10" s="348">
        <v>6.8000000000000005E-2</v>
      </c>
      <c r="I10" s="91" t="s">
        <v>725</v>
      </c>
      <c r="J10" s="348">
        <v>5.8000000000000003E-2</v>
      </c>
      <c r="K10" s="72"/>
    </row>
    <row r="11" spans="3:11">
      <c r="C11" s="72"/>
      <c r="D11" s="518"/>
      <c r="E11" s="642" t="s">
        <v>375</v>
      </c>
      <c r="F11" s="643"/>
      <c r="G11" s="643"/>
      <c r="H11" s="643"/>
      <c r="I11" s="643"/>
      <c r="J11" s="643"/>
      <c r="K11" s="184" t="s">
        <v>376</v>
      </c>
    </row>
    <row r="12" spans="3:11" ht="45" customHeight="1">
      <c r="C12" s="72"/>
      <c r="D12" s="640" t="s">
        <v>874</v>
      </c>
      <c r="E12" s="640"/>
      <c r="F12" s="640"/>
      <c r="G12" s="640"/>
      <c r="H12" s="640"/>
      <c r="I12" s="640"/>
      <c r="J12" s="640"/>
      <c r="K12" s="72"/>
    </row>
    <row r="13" spans="3:11">
      <c r="C13" s="72"/>
      <c r="D13" s="152"/>
      <c r="E13" s="72"/>
      <c r="F13" s="349"/>
      <c r="G13" s="72"/>
      <c r="H13" s="72"/>
      <c r="I13" s="72"/>
      <c r="J13" s="72"/>
      <c r="K13" s="72"/>
    </row>
    <row r="14" spans="3:11">
      <c r="C14" s="72"/>
      <c r="D14" s="72"/>
      <c r="E14" s="72"/>
      <c r="F14" s="349"/>
      <c r="G14" s="72"/>
      <c r="H14" s="72"/>
      <c r="I14" s="72"/>
      <c r="J14" s="72"/>
      <c r="K14" s="72"/>
    </row>
    <row r="15" spans="3:11">
      <c r="C15" s="72"/>
      <c r="D15" s="72"/>
      <c r="E15" s="72"/>
      <c r="F15" s="349"/>
      <c r="G15" s="72"/>
      <c r="H15" s="72"/>
      <c r="I15" s="72"/>
      <c r="J15" s="72"/>
      <c r="K15" s="72"/>
    </row>
    <row r="16" spans="3:11">
      <c r="C16" s="72"/>
      <c r="D16" s="72"/>
      <c r="E16" s="72"/>
      <c r="F16" s="349"/>
      <c r="G16" s="72"/>
      <c r="H16" s="72"/>
      <c r="I16" s="72"/>
      <c r="J16" s="72"/>
      <c r="K16" s="72"/>
    </row>
    <row r="18" spans="3:4">
      <c r="C18" s="112"/>
      <c r="D18" s="67" t="s">
        <v>898</v>
      </c>
    </row>
  </sheetData>
  <mergeCells count="7">
    <mergeCell ref="D12:J12"/>
    <mergeCell ref="D3:I3"/>
    <mergeCell ref="E4:F4"/>
    <mergeCell ref="G4:H4"/>
    <mergeCell ref="I4:J4"/>
    <mergeCell ref="D10:D11"/>
    <mergeCell ref="E11:J11"/>
  </mergeCells>
  <phoneticPr fontId="2"/>
  <pageMargins left="0.7" right="0.7" top="0.75" bottom="0.75" header="0.3" footer="0.3"/>
  <pageSetup paperSize="9" orientation="portrait" horizontalDpi="4294967293"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O14"/>
  <sheetViews>
    <sheetView zoomScaleNormal="100" workbookViewId="0">
      <selection activeCell="F19" sqref="F19"/>
    </sheetView>
  </sheetViews>
  <sheetFormatPr defaultColWidth="8.88671875" defaultRowHeight="13.2"/>
  <cols>
    <col min="1" max="1" width="9" style="3" customWidth="1"/>
    <col min="2" max="3" width="8.88671875" style="3"/>
    <col min="4" max="4" width="9.109375" style="3" customWidth="1"/>
    <col min="5" max="5" width="14.33203125" style="3" customWidth="1"/>
    <col min="6" max="10" width="8.88671875" style="3"/>
    <col min="11" max="11" width="12.88671875" style="3" customWidth="1"/>
    <col min="12" max="16384" width="8.88671875" style="3"/>
  </cols>
  <sheetData>
    <row r="2" spans="3:15">
      <c r="C2" s="72"/>
      <c r="D2" s="72"/>
      <c r="E2" s="72"/>
      <c r="F2" s="72"/>
      <c r="G2" s="72"/>
      <c r="H2" s="72"/>
      <c r="I2" s="72"/>
      <c r="J2" s="72"/>
      <c r="K2" s="72"/>
      <c r="L2" s="72"/>
      <c r="M2" s="72"/>
      <c r="N2" s="72"/>
      <c r="O2" s="72"/>
    </row>
    <row r="3" spans="3:15" ht="13.8">
      <c r="C3" s="72"/>
      <c r="D3" s="645" t="s">
        <v>899</v>
      </c>
      <c r="E3" s="646"/>
      <c r="F3" s="646"/>
      <c r="G3" s="646"/>
      <c r="H3" s="646"/>
      <c r="I3" s="646"/>
      <c r="J3" s="646"/>
      <c r="K3" s="646"/>
      <c r="L3" s="646"/>
      <c r="M3" s="646"/>
      <c r="N3" s="646"/>
      <c r="O3" s="72"/>
    </row>
    <row r="4" spans="3:15" ht="13.8">
      <c r="C4" s="72"/>
      <c r="D4" s="350" t="s">
        <v>377</v>
      </c>
      <c r="E4" s="644" t="s">
        <v>378</v>
      </c>
      <c r="F4" s="644"/>
      <c r="G4" s="644" t="s">
        <v>722</v>
      </c>
      <c r="H4" s="644"/>
      <c r="I4" s="644" t="s">
        <v>726</v>
      </c>
      <c r="J4" s="644"/>
      <c r="K4" s="644" t="s">
        <v>720</v>
      </c>
      <c r="L4" s="644"/>
      <c r="M4" s="644" t="s">
        <v>379</v>
      </c>
      <c r="N4" s="644"/>
      <c r="O4" s="72"/>
    </row>
    <row r="5" spans="3:15" ht="13.8">
      <c r="C5" s="72"/>
      <c r="D5" s="644" t="s">
        <v>380</v>
      </c>
      <c r="E5" s="351" t="s">
        <v>706</v>
      </c>
      <c r="F5" s="352">
        <v>4114</v>
      </c>
      <c r="G5" s="351" t="s">
        <v>727</v>
      </c>
      <c r="H5" s="352">
        <v>4238</v>
      </c>
      <c r="I5" s="351" t="s">
        <v>707</v>
      </c>
      <c r="J5" s="352">
        <v>12684</v>
      </c>
      <c r="K5" s="353" t="s">
        <v>728</v>
      </c>
      <c r="L5" s="352">
        <v>13412</v>
      </c>
      <c r="M5" s="351" t="s">
        <v>378</v>
      </c>
      <c r="N5" s="352">
        <v>15007</v>
      </c>
      <c r="O5" s="72"/>
    </row>
    <row r="6" spans="3:15" ht="13.8">
      <c r="C6" s="72"/>
      <c r="D6" s="644"/>
      <c r="E6" s="351" t="s">
        <v>707</v>
      </c>
      <c r="F6" s="352">
        <v>3220</v>
      </c>
      <c r="G6" s="351" t="s">
        <v>728</v>
      </c>
      <c r="H6" s="352">
        <v>2778</v>
      </c>
      <c r="I6" s="351" t="s">
        <v>378</v>
      </c>
      <c r="J6" s="352">
        <v>11808</v>
      </c>
      <c r="K6" s="351" t="s">
        <v>706</v>
      </c>
      <c r="L6" s="352">
        <v>11260</v>
      </c>
      <c r="M6" s="351" t="s">
        <v>706</v>
      </c>
      <c r="N6" s="352">
        <v>10616</v>
      </c>
      <c r="O6" s="72"/>
    </row>
    <row r="7" spans="3:15" ht="13.8">
      <c r="C7" s="72"/>
      <c r="D7" s="644"/>
      <c r="E7" s="354" t="s">
        <v>381</v>
      </c>
      <c r="F7" s="352">
        <v>2976</v>
      </c>
      <c r="G7" s="351" t="s">
        <v>378</v>
      </c>
      <c r="H7" s="352">
        <v>2415</v>
      </c>
      <c r="I7" s="351" t="s">
        <v>382</v>
      </c>
      <c r="J7" s="352">
        <v>9297</v>
      </c>
      <c r="K7" s="351" t="s">
        <v>707</v>
      </c>
      <c r="L7" s="352">
        <v>10675</v>
      </c>
      <c r="M7" s="351" t="s">
        <v>707</v>
      </c>
      <c r="N7" s="352">
        <v>10422</v>
      </c>
      <c r="O7" s="72"/>
    </row>
    <row r="8" spans="3:15" ht="13.8">
      <c r="C8" s="72"/>
      <c r="D8" s="644"/>
      <c r="E8" s="353" t="s">
        <v>731</v>
      </c>
      <c r="F8" s="352">
        <v>2486</v>
      </c>
      <c r="G8" s="354" t="s">
        <v>381</v>
      </c>
      <c r="H8" s="352">
        <v>2371</v>
      </c>
      <c r="I8" s="351" t="s">
        <v>708</v>
      </c>
      <c r="J8" s="352">
        <v>7504</v>
      </c>
      <c r="K8" s="353" t="s">
        <v>729</v>
      </c>
      <c r="L8" s="352">
        <v>6584</v>
      </c>
      <c r="M8" s="351" t="s">
        <v>383</v>
      </c>
      <c r="N8" s="352">
        <v>5045</v>
      </c>
      <c r="O8" s="72"/>
    </row>
    <row r="9" spans="3:15" ht="13.8">
      <c r="C9" s="72"/>
      <c r="D9" s="644"/>
      <c r="E9" s="353" t="s">
        <v>730</v>
      </c>
      <c r="F9" s="352">
        <v>1986</v>
      </c>
      <c r="G9" s="351" t="s">
        <v>708</v>
      </c>
      <c r="H9" s="352">
        <v>1642</v>
      </c>
      <c r="I9" s="351" t="s">
        <v>727</v>
      </c>
      <c r="J9" s="352">
        <v>5548</v>
      </c>
      <c r="K9" s="351" t="s">
        <v>378</v>
      </c>
      <c r="L9" s="352">
        <v>3972</v>
      </c>
      <c r="M9" s="351" t="s">
        <v>708</v>
      </c>
      <c r="N9" s="352">
        <v>3698</v>
      </c>
      <c r="O9" s="72"/>
    </row>
    <row r="10" spans="3:15" ht="36" customHeight="1">
      <c r="C10" s="72"/>
      <c r="D10" s="554" t="s">
        <v>838</v>
      </c>
      <c r="E10" s="554"/>
      <c r="F10" s="554"/>
      <c r="G10" s="554"/>
      <c r="H10" s="554"/>
      <c r="I10" s="554"/>
      <c r="J10" s="554"/>
      <c r="K10" s="554"/>
      <c r="L10" s="554"/>
      <c r="M10" s="554"/>
      <c r="N10" s="554"/>
      <c r="O10" s="72"/>
    </row>
    <row r="11" spans="3:15">
      <c r="C11" s="72"/>
      <c r="D11" s="184" t="s">
        <v>384</v>
      </c>
      <c r="E11" s="72"/>
      <c r="F11" s="72"/>
      <c r="G11" s="72"/>
      <c r="H11" s="72"/>
      <c r="I11" s="72"/>
      <c r="J11" s="72"/>
      <c r="K11" s="72"/>
      <c r="L11" s="72"/>
      <c r="M11" s="72"/>
      <c r="N11" s="72"/>
      <c r="O11" s="72"/>
    </row>
    <row r="14" spans="3:15">
      <c r="D14" s="112"/>
    </row>
  </sheetData>
  <mergeCells count="8">
    <mergeCell ref="D10:N10"/>
    <mergeCell ref="D5:D9"/>
    <mergeCell ref="D3:N3"/>
    <mergeCell ref="E4:F4"/>
    <mergeCell ref="G4:H4"/>
    <mergeCell ref="I4:J4"/>
    <mergeCell ref="K4:L4"/>
    <mergeCell ref="M4:N4"/>
  </mergeCells>
  <phoneticPr fontId="2"/>
  <pageMargins left="0.7" right="0.7" top="0.75" bottom="0.75" header="0.3" footer="0.3"/>
  <pageSetup paperSize="9" orientation="portrait" horizontalDpi="4294967293"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topLeftCell="A5" zoomScaleNormal="100" workbookViewId="0">
      <selection activeCell="M33" sqref="M33"/>
    </sheetView>
  </sheetViews>
  <sheetFormatPr defaultColWidth="8.88671875" defaultRowHeight="13.2"/>
  <cols>
    <col min="1" max="1" width="9" style="3" customWidth="1"/>
    <col min="2" max="2" width="8.109375" style="3" customWidth="1"/>
    <col min="3" max="3" width="8.88671875" style="3"/>
    <col min="4" max="8" width="12.109375" style="3" customWidth="1"/>
    <col min="9" max="9" width="13.44140625" style="3" customWidth="1"/>
    <col min="10" max="16384" width="8.88671875" style="3"/>
  </cols>
  <sheetData>
    <row r="2" spans="1:15" ht="13.2" customHeight="1"/>
    <row r="3" spans="1:15" ht="13.2" customHeight="1"/>
    <row r="4" spans="1:15" ht="13.2" customHeight="1"/>
    <row r="5" spans="1:15" ht="13.95" customHeight="1"/>
    <row r="6" spans="1:15" ht="13.2" customHeight="1">
      <c r="A6" s="72"/>
      <c r="B6" s="72"/>
      <c r="C6" s="72"/>
      <c r="D6" s="72"/>
      <c r="E6" s="72"/>
      <c r="F6" s="72"/>
      <c r="G6" s="72"/>
      <c r="H6" s="72"/>
      <c r="I6" s="72"/>
      <c r="J6" s="72"/>
      <c r="K6" s="72"/>
      <c r="L6" s="72"/>
      <c r="M6" s="72"/>
      <c r="N6" s="72"/>
      <c r="O6" s="72"/>
    </row>
    <row r="7" spans="1:15" ht="13.2" customHeight="1">
      <c r="A7" s="72"/>
      <c r="B7" s="635" t="s">
        <v>775</v>
      </c>
      <c r="C7" s="527"/>
      <c r="D7" s="527"/>
      <c r="E7" s="527"/>
      <c r="F7" s="527"/>
      <c r="G7" s="527"/>
      <c r="H7" s="527"/>
      <c r="I7" s="527"/>
      <c r="J7" s="527"/>
      <c r="K7" s="527"/>
      <c r="L7" s="527"/>
      <c r="M7" s="527"/>
      <c r="N7" s="527"/>
      <c r="O7" s="527"/>
    </row>
    <row r="8" spans="1:15" ht="16.5" customHeight="1">
      <c r="A8" s="355"/>
      <c r="B8" s="114" t="s">
        <v>385</v>
      </c>
      <c r="C8" s="518" t="s">
        <v>386</v>
      </c>
      <c r="D8" s="518"/>
      <c r="E8" s="518"/>
      <c r="F8" s="518"/>
      <c r="G8" s="518"/>
      <c r="H8" s="518"/>
      <c r="I8" s="75"/>
      <c r="J8" s="648"/>
      <c r="K8" s="648"/>
      <c r="L8" s="648"/>
      <c r="M8" s="648"/>
      <c r="N8" s="648"/>
      <c r="O8" s="648"/>
    </row>
    <row r="9" spans="1:15" ht="13.8">
      <c r="A9" s="72"/>
      <c r="B9" s="518" t="s">
        <v>263</v>
      </c>
      <c r="C9" s="518" t="s">
        <v>387</v>
      </c>
      <c r="D9" s="114" t="s">
        <v>719</v>
      </c>
      <c r="E9" s="114" t="s">
        <v>718</v>
      </c>
      <c r="F9" s="356" t="s">
        <v>247</v>
      </c>
      <c r="G9" s="114" t="s">
        <v>732</v>
      </c>
      <c r="H9" s="114" t="s">
        <v>722</v>
      </c>
      <c r="I9" s="72"/>
      <c r="J9" s="72"/>
      <c r="K9" s="72"/>
      <c r="L9" s="72"/>
      <c r="M9" s="72"/>
      <c r="N9" s="72"/>
      <c r="O9" s="72"/>
    </row>
    <row r="10" spans="1:15" ht="13.8">
      <c r="A10" s="72"/>
      <c r="B10" s="518"/>
      <c r="C10" s="518"/>
      <c r="D10" s="114">
        <v>6.9</v>
      </c>
      <c r="E10" s="114">
        <v>4.5999999999999996</v>
      </c>
      <c r="F10" s="356">
        <v>1.8</v>
      </c>
      <c r="G10" s="114">
        <v>1.7</v>
      </c>
      <c r="H10" s="114">
        <v>1.4</v>
      </c>
      <c r="I10" s="72"/>
      <c r="J10" s="72"/>
      <c r="K10" s="72"/>
      <c r="L10" s="72"/>
      <c r="M10" s="72"/>
      <c r="N10" s="72"/>
      <c r="O10" s="72"/>
    </row>
    <row r="11" spans="1:15" ht="13.8">
      <c r="A11" s="72"/>
      <c r="B11" s="518"/>
      <c r="C11" s="518" t="s">
        <v>149</v>
      </c>
      <c r="D11" s="114" t="s">
        <v>719</v>
      </c>
      <c r="E11" s="114" t="s">
        <v>718</v>
      </c>
      <c r="F11" s="356" t="s">
        <v>247</v>
      </c>
      <c r="G11" s="114" t="s">
        <v>388</v>
      </c>
      <c r="H11" s="114" t="s">
        <v>720</v>
      </c>
      <c r="I11" s="72"/>
      <c r="J11" s="72"/>
      <c r="K11" s="72"/>
      <c r="L11" s="72"/>
      <c r="M11" s="72"/>
      <c r="N11" s="72"/>
      <c r="O11" s="72"/>
    </row>
    <row r="12" spans="1:15" ht="13.8">
      <c r="A12" s="72"/>
      <c r="B12" s="518"/>
      <c r="C12" s="518"/>
      <c r="D12" s="114">
        <v>11.5</v>
      </c>
      <c r="E12" s="114">
        <v>6.6</v>
      </c>
      <c r="F12" s="356">
        <v>4.7</v>
      </c>
      <c r="G12" s="114">
        <v>2.2999999999999998</v>
      </c>
      <c r="H12" s="114">
        <v>2.2999999999999998</v>
      </c>
      <c r="I12" s="72"/>
      <c r="J12" s="72"/>
      <c r="K12" s="72"/>
      <c r="L12" s="72"/>
      <c r="M12" s="72"/>
      <c r="N12" s="72"/>
      <c r="O12" s="72"/>
    </row>
    <row r="13" spans="1:15" ht="13.8">
      <c r="A13" s="72"/>
      <c r="B13" s="518"/>
      <c r="C13" s="518" t="s">
        <v>389</v>
      </c>
      <c r="D13" s="114" t="s">
        <v>719</v>
      </c>
      <c r="E13" s="114" t="s">
        <v>718</v>
      </c>
      <c r="F13" s="356" t="s">
        <v>247</v>
      </c>
      <c r="G13" s="114" t="s">
        <v>720</v>
      </c>
      <c r="H13" s="156" t="s">
        <v>734</v>
      </c>
      <c r="I13" s="72"/>
      <c r="J13" s="72"/>
      <c r="K13" s="72"/>
      <c r="L13" s="72"/>
      <c r="M13" s="72"/>
      <c r="N13" s="72"/>
      <c r="O13" s="72"/>
    </row>
    <row r="14" spans="1:15" ht="13.8">
      <c r="A14" s="72"/>
      <c r="B14" s="518"/>
      <c r="C14" s="518"/>
      <c r="D14" s="114">
        <v>11.2</v>
      </c>
      <c r="E14" s="114">
        <v>7.5</v>
      </c>
      <c r="F14" s="356">
        <v>6.5</v>
      </c>
      <c r="G14" s="114">
        <v>3.4</v>
      </c>
      <c r="H14" s="114">
        <v>2.2999999999999998</v>
      </c>
      <c r="I14" s="72"/>
      <c r="J14" s="72"/>
      <c r="K14" s="72"/>
      <c r="L14" s="72"/>
      <c r="M14" s="72"/>
      <c r="N14" s="72"/>
      <c r="O14" s="72"/>
    </row>
    <row r="15" spans="1:15" ht="13.8">
      <c r="A15" s="72"/>
      <c r="B15" s="518" t="s">
        <v>722</v>
      </c>
      <c r="C15" s="518" t="s">
        <v>387</v>
      </c>
      <c r="D15" s="156" t="s">
        <v>733</v>
      </c>
      <c r="E15" s="114" t="s">
        <v>720</v>
      </c>
      <c r="F15" s="114" t="s">
        <v>719</v>
      </c>
      <c r="G15" s="114" t="s">
        <v>718</v>
      </c>
      <c r="H15" s="114" t="s">
        <v>390</v>
      </c>
      <c r="I15" s="72"/>
      <c r="J15" s="72"/>
      <c r="K15" s="72"/>
      <c r="L15" s="72"/>
      <c r="M15" s="72"/>
      <c r="N15" s="72"/>
      <c r="O15" s="72"/>
    </row>
    <row r="16" spans="1:15" ht="13.8">
      <c r="A16" s="72"/>
      <c r="B16" s="518"/>
      <c r="C16" s="518"/>
      <c r="D16" s="114">
        <v>4.5</v>
      </c>
      <c r="E16" s="114">
        <v>4</v>
      </c>
      <c r="F16" s="114">
        <v>3.9</v>
      </c>
      <c r="G16" s="114">
        <v>2.2999999999999998</v>
      </c>
      <c r="H16" s="114">
        <v>2.1</v>
      </c>
      <c r="I16" s="72"/>
      <c r="J16" s="72"/>
      <c r="K16" s="72"/>
      <c r="L16" s="72"/>
      <c r="M16" s="72"/>
      <c r="N16" s="72"/>
      <c r="O16" s="72"/>
    </row>
    <row r="17" spans="1:15" ht="13.8">
      <c r="A17" s="72"/>
      <c r="B17" s="518"/>
      <c r="C17" s="518" t="s">
        <v>149</v>
      </c>
      <c r="D17" s="114" t="s">
        <v>719</v>
      </c>
      <c r="E17" s="114" t="s">
        <v>720</v>
      </c>
      <c r="F17" s="114" t="s">
        <v>390</v>
      </c>
      <c r="G17" s="114" t="s">
        <v>733</v>
      </c>
      <c r="H17" s="114" t="s">
        <v>718</v>
      </c>
      <c r="I17" s="72"/>
      <c r="J17" s="72"/>
      <c r="K17" s="72"/>
      <c r="L17" s="72"/>
      <c r="M17" s="72"/>
      <c r="N17" s="72"/>
      <c r="O17" s="72"/>
    </row>
    <row r="18" spans="1:15" ht="13.8">
      <c r="A18" s="72"/>
      <c r="B18" s="518"/>
      <c r="C18" s="518"/>
      <c r="D18" s="114">
        <v>7</v>
      </c>
      <c r="E18" s="114">
        <v>6.1</v>
      </c>
      <c r="F18" s="114">
        <v>4.4000000000000004</v>
      </c>
      <c r="G18" s="114">
        <v>4.3</v>
      </c>
      <c r="H18" s="114">
        <v>3.4</v>
      </c>
      <c r="I18" s="72"/>
      <c r="J18" s="72"/>
      <c r="K18" s="72"/>
      <c r="L18" s="72"/>
      <c r="M18" s="72"/>
      <c r="N18" s="72"/>
      <c r="O18" s="72"/>
    </row>
    <row r="19" spans="1:15" ht="13.8">
      <c r="A19" s="72"/>
      <c r="B19" s="518"/>
      <c r="C19" s="518" t="s">
        <v>389</v>
      </c>
      <c r="D19" s="114" t="s">
        <v>719</v>
      </c>
      <c r="E19" s="114" t="s">
        <v>720</v>
      </c>
      <c r="F19" s="114" t="s">
        <v>733</v>
      </c>
      <c r="G19" s="356" t="s">
        <v>247</v>
      </c>
      <c r="H19" s="114" t="s">
        <v>390</v>
      </c>
      <c r="I19" s="72"/>
      <c r="J19" s="72"/>
      <c r="K19" s="72"/>
      <c r="L19" s="72"/>
      <c r="M19" s="72"/>
      <c r="N19" s="72"/>
      <c r="O19" s="72"/>
    </row>
    <row r="20" spans="1:15" ht="13.8">
      <c r="A20" s="72"/>
      <c r="B20" s="518"/>
      <c r="C20" s="518"/>
      <c r="D20" s="114">
        <v>7.5</v>
      </c>
      <c r="E20" s="114">
        <v>6.3</v>
      </c>
      <c r="F20" s="114">
        <v>4.8</v>
      </c>
      <c r="G20" s="356">
        <v>4.4000000000000004</v>
      </c>
      <c r="H20" s="114">
        <v>3.9</v>
      </c>
      <c r="I20" s="72"/>
      <c r="J20" s="72"/>
      <c r="K20" s="72"/>
      <c r="L20" s="72"/>
      <c r="M20" s="72"/>
      <c r="N20" s="72"/>
      <c r="O20" s="72"/>
    </row>
    <row r="21" spans="1:15" ht="13.8">
      <c r="A21" s="72"/>
      <c r="B21" s="518" t="s">
        <v>718</v>
      </c>
      <c r="C21" s="518" t="s">
        <v>387</v>
      </c>
      <c r="D21" s="114" t="s">
        <v>719</v>
      </c>
      <c r="E21" s="114" t="s">
        <v>720</v>
      </c>
      <c r="F21" s="114" t="s">
        <v>722</v>
      </c>
      <c r="G21" s="114" t="s">
        <v>263</v>
      </c>
      <c r="H21" s="114" t="s">
        <v>355</v>
      </c>
      <c r="I21" s="72"/>
      <c r="J21" s="72"/>
      <c r="K21" s="72"/>
      <c r="L21" s="72"/>
      <c r="M21" s="72"/>
      <c r="N21" s="72"/>
      <c r="O21" s="72"/>
    </row>
    <row r="22" spans="1:15" ht="13.8">
      <c r="A22" s="72"/>
      <c r="B22" s="518"/>
      <c r="C22" s="518"/>
      <c r="D22" s="114">
        <v>2.1</v>
      </c>
      <c r="E22" s="114">
        <v>1.4</v>
      </c>
      <c r="F22" s="356">
        <v>0.9</v>
      </c>
      <c r="G22" s="114">
        <v>0.9</v>
      </c>
      <c r="H22" s="114">
        <v>0.9</v>
      </c>
      <c r="I22" s="72"/>
      <c r="J22" s="72"/>
      <c r="K22" s="72"/>
      <c r="L22" s="72"/>
      <c r="M22" s="72"/>
      <c r="N22" s="72"/>
      <c r="O22" s="72"/>
    </row>
    <row r="23" spans="1:15" ht="13.8">
      <c r="A23" s="72"/>
      <c r="B23" s="518"/>
      <c r="C23" s="518" t="s">
        <v>149</v>
      </c>
      <c r="D23" s="114" t="s">
        <v>719</v>
      </c>
      <c r="E23" s="114" t="s">
        <v>720</v>
      </c>
      <c r="F23" s="356" t="s">
        <v>247</v>
      </c>
      <c r="G23" s="156" t="s">
        <v>734</v>
      </c>
      <c r="H23" s="114" t="s">
        <v>263</v>
      </c>
      <c r="I23" s="72"/>
      <c r="J23" s="72"/>
      <c r="K23" s="72"/>
      <c r="L23" s="72"/>
      <c r="M23" s="72"/>
      <c r="N23" s="72"/>
      <c r="O23" s="72"/>
    </row>
    <row r="24" spans="1:15" ht="13.8">
      <c r="A24" s="72"/>
      <c r="B24" s="518"/>
      <c r="C24" s="518"/>
      <c r="D24" s="114">
        <v>3.2</v>
      </c>
      <c r="E24" s="114">
        <v>1.9</v>
      </c>
      <c r="F24" s="356">
        <v>1.1000000000000001</v>
      </c>
      <c r="G24" s="357">
        <v>1</v>
      </c>
      <c r="H24" s="357">
        <v>1</v>
      </c>
      <c r="I24" s="72"/>
      <c r="J24" s="72"/>
      <c r="K24" s="72"/>
      <c r="L24" s="72"/>
      <c r="M24" s="72"/>
      <c r="N24" s="72"/>
      <c r="O24" s="72"/>
    </row>
    <row r="25" spans="1:15" ht="13.8">
      <c r="A25" s="72"/>
      <c r="B25" s="518"/>
      <c r="C25" s="518" t="s">
        <v>389</v>
      </c>
      <c r="D25" s="114" t="s">
        <v>719</v>
      </c>
      <c r="E25" s="114" t="s">
        <v>720</v>
      </c>
      <c r="F25" s="356" t="s">
        <v>247</v>
      </c>
      <c r="G25" s="114" t="s">
        <v>263</v>
      </c>
      <c r="H25" s="114" t="s">
        <v>734</v>
      </c>
      <c r="I25" s="72"/>
      <c r="J25" s="72"/>
      <c r="K25" s="72"/>
      <c r="L25" s="72"/>
      <c r="M25" s="72"/>
      <c r="N25" s="72"/>
      <c r="O25" s="72"/>
    </row>
    <row r="26" spans="1:15" ht="13.8">
      <c r="A26" s="72"/>
      <c r="B26" s="518"/>
      <c r="C26" s="518"/>
      <c r="D26" s="114">
        <v>4.4000000000000004</v>
      </c>
      <c r="E26" s="114">
        <v>3.4</v>
      </c>
      <c r="F26" s="356">
        <v>2.9</v>
      </c>
      <c r="G26" s="114">
        <v>1.7</v>
      </c>
      <c r="H26" s="114">
        <v>1.4</v>
      </c>
      <c r="I26" s="72"/>
      <c r="J26" s="72"/>
      <c r="K26" s="72"/>
      <c r="L26" s="72"/>
      <c r="M26" s="72"/>
      <c r="N26" s="72"/>
      <c r="O26" s="72"/>
    </row>
    <row r="27" spans="1:15" ht="13.8">
      <c r="A27" s="72"/>
      <c r="B27" s="555" t="s">
        <v>735</v>
      </c>
      <c r="C27" s="518" t="s">
        <v>387</v>
      </c>
      <c r="D27" s="114" t="s">
        <v>722</v>
      </c>
      <c r="E27" s="114" t="s">
        <v>718</v>
      </c>
      <c r="F27" s="114" t="s">
        <v>719</v>
      </c>
      <c r="G27" s="114" t="s">
        <v>355</v>
      </c>
      <c r="H27" s="114" t="s">
        <v>733</v>
      </c>
      <c r="I27" s="72"/>
      <c r="J27" s="72"/>
      <c r="K27" s="72"/>
      <c r="L27" s="72"/>
      <c r="M27" s="72"/>
      <c r="N27" s="72"/>
      <c r="O27" s="72"/>
    </row>
    <row r="28" spans="1:15" ht="13.8">
      <c r="A28" s="72"/>
      <c r="B28" s="518"/>
      <c r="C28" s="518"/>
      <c r="D28" s="114">
        <v>8</v>
      </c>
      <c r="E28" s="114">
        <v>5.0999999999999996</v>
      </c>
      <c r="F28" s="114">
        <v>4.3</v>
      </c>
      <c r="G28" s="114">
        <v>3.2</v>
      </c>
      <c r="H28" s="114">
        <v>2.4</v>
      </c>
      <c r="I28" s="72"/>
      <c r="J28" s="72"/>
      <c r="K28" s="72"/>
      <c r="L28" s="72"/>
      <c r="M28" s="72"/>
      <c r="N28" s="72"/>
      <c r="O28" s="72"/>
    </row>
    <row r="29" spans="1:15" ht="13.8">
      <c r="A29" s="72"/>
      <c r="B29" s="518"/>
      <c r="C29" s="518" t="s">
        <v>149</v>
      </c>
      <c r="D29" s="114" t="s">
        <v>718</v>
      </c>
      <c r="E29" s="114" t="s">
        <v>722</v>
      </c>
      <c r="F29" s="114" t="s">
        <v>719</v>
      </c>
      <c r="G29" s="114" t="s">
        <v>720</v>
      </c>
      <c r="H29" s="114" t="s">
        <v>733</v>
      </c>
      <c r="I29" s="72"/>
      <c r="J29" s="72"/>
      <c r="K29" s="72"/>
      <c r="L29" s="72"/>
      <c r="M29" s="72"/>
      <c r="N29" s="72"/>
      <c r="O29" s="72"/>
    </row>
    <row r="30" spans="1:15" ht="13.8">
      <c r="A30" s="72"/>
      <c r="B30" s="518"/>
      <c r="C30" s="518"/>
      <c r="D30" s="114">
        <v>9.3000000000000007</v>
      </c>
      <c r="E30" s="114">
        <v>7.4</v>
      </c>
      <c r="F30" s="114">
        <v>7.3</v>
      </c>
      <c r="G30" s="114">
        <v>3.9</v>
      </c>
      <c r="H30" s="114">
        <v>3.7</v>
      </c>
      <c r="I30" s="72"/>
      <c r="J30" s="72"/>
      <c r="K30" s="72"/>
      <c r="L30" s="72"/>
      <c r="M30" s="72"/>
      <c r="N30" s="72"/>
      <c r="O30" s="72"/>
    </row>
    <row r="31" spans="1:15" ht="13.8">
      <c r="A31" s="72"/>
      <c r="B31" s="518"/>
      <c r="C31" s="518" t="s">
        <v>389</v>
      </c>
      <c r="D31" s="114" t="s">
        <v>719</v>
      </c>
      <c r="E31" s="114" t="s">
        <v>718</v>
      </c>
      <c r="F31" s="114" t="s">
        <v>722</v>
      </c>
      <c r="G31" s="356" t="s">
        <v>247</v>
      </c>
      <c r="H31" s="114" t="s">
        <v>720</v>
      </c>
      <c r="I31" s="72"/>
      <c r="J31" s="72"/>
      <c r="K31" s="72"/>
      <c r="L31" s="72"/>
      <c r="M31" s="72"/>
      <c r="N31" s="72"/>
      <c r="O31" s="72"/>
    </row>
    <row r="32" spans="1:15" ht="13.8">
      <c r="A32" s="72"/>
      <c r="B32" s="518"/>
      <c r="C32" s="518"/>
      <c r="D32" s="114">
        <v>9.4</v>
      </c>
      <c r="E32" s="114">
        <v>7.1</v>
      </c>
      <c r="F32" s="357">
        <v>7</v>
      </c>
      <c r="G32" s="356">
        <v>5.2</v>
      </c>
      <c r="H32" s="114">
        <v>4.7</v>
      </c>
      <c r="I32" s="72"/>
      <c r="J32" s="72"/>
      <c r="K32" s="72"/>
      <c r="L32" s="72"/>
      <c r="M32" s="72"/>
      <c r="N32" s="72"/>
      <c r="O32" s="72"/>
    </row>
    <row r="33" spans="1:15" ht="42" customHeight="1">
      <c r="A33" s="72"/>
      <c r="B33" s="640" t="s">
        <v>837</v>
      </c>
      <c r="C33" s="640"/>
      <c r="D33" s="640"/>
      <c r="E33" s="640"/>
      <c r="F33" s="640"/>
      <c r="G33" s="640"/>
      <c r="H33" s="640"/>
      <c r="I33" s="358"/>
      <c r="J33" s="358"/>
      <c r="K33" s="358"/>
      <c r="L33" s="358"/>
      <c r="M33" s="358"/>
      <c r="N33" s="358"/>
      <c r="O33" s="358"/>
    </row>
    <row r="34" spans="1:15">
      <c r="A34" s="72"/>
      <c r="B34" s="647"/>
      <c r="C34" s="647"/>
      <c r="D34" s="647"/>
      <c r="E34" s="647"/>
      <c r="F34" s="647"/>
      <c r="G34" s="647"/>
      <c r="H34" s="647"/>
      <c r="I34" s="647"/>
      <c r="J34" s="647"/>
      <c r="K34" s="647"/>
      <c r="L34" s="647"/>
      <c r="M34" s="647"/>
      <c r="N34" s="647"/>
      <c r="O34" s="647"/>
    </row>
    <row r="35" spans="1:15">
      <c r="A35" s="72"/>
      <c r="B35" s="72"/>
      <c r="C35" s="72"/>
      <c r="D35" s="72"/>
      <c r="E35" s="72"/>
      <c r="F35" s="72"/>
      <c r="G35" s="72"/>
      <c r="H35" s="72"/>
      <c r="I35" s="72"/>
      <c r="J35" s="72"/>
      <c r="K35" s="72"/>
      <c r="L35" s="72"/>
      <c r="M35" s="72"/>
      <c r="N35" s="72"/>
      <c r="O35" s="72"/>
    </row>
  </sheetData>
  <mergeCells count="21">
    <mergeCell ref="B34:O34"/>
    <mergeCell ref="B7:O7"/>
    <mergeCell ref="C8:H8"/>
    <mergeCell ref="J8:O8"/>
    <mergeCell ref="B9:B14"/>
    <mergeCell ref="C9:C10"/>
    <mergeCell ref="C11:C12"/>
    <mergeCell ref="B33:H33"/>
    <mergeCell ref="C13:C14"/>
    <mergeCell ref="C25:C26"/>
    <mergeCell ref="B15:B20"/>
    <mergeCell ref="C15:C16"/>
    <mergeCell ref="B27:B32"/>
    <mergeCell ref="C27:C28"/>
    <mergeCell ref="C17:C18"/>
    <mergeCell ref="C29:C30"/>
    <mergeCell ref="C19:C20"/>
    <mergeCell ref="C31:C32"/>
    <mergeCell ref="B21:B26"/>
    <mergeCell ref="C21:C22"/>
    <mergeCell ref="C23:C24"/>
  </mergeCells>
  <phoneticPr fontId="2"/>
  <pageMargins left="0.7" right="0.7" top="0.75" bottom="0.75" header="0.3" footer="0.3"/>
  <pageSetup paperSize="9" orientation="portrait" horizontalDpi="4294967293"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N19"/>
  <sheetViews>
    <sheetView workbookViewId="0">
      <selection activeCell="F24" sqref="F24"/>
    </sheetView>
  </sheetViews>
  <sheetFormatPr defaultColWidth="8.88671875" defaultRowHeight="13.2"/>
  <cols>
    <col min="1" max="1" width="9" style="3" customWidth="1"/>
    <col min="2" max="16384" width="8.88671875" style="3"/>
  </cols>
  <sheetData>
    <row r="4" spans="4:14">
      <c r="D4" s="72"/>
      <c r="E4" s="72"/>
      <c r="F4" s="72"/>
      <c r="G4" s="72"/>
      <c r="H4" s="72"/>
      <c r="I4" s="72"/>
      <c r="J4" s="72"/>
      <c r="K4" s="72"/>
      <c r="L4" s="72"/>
      <c r="M4" s="72"/>
      <c r="N4" s="72"/>
    </row>
    <row r="5" spans="4:14" ht="13.2" customHeight="1" thickBot="1">
      <c r="D5" s="72"/>
      <c r="E5" s="649" t="s">
        <v>889</v>
      </c>
      <c r="F5" s="650"/>
      <c r="G5" s="650"/>
      <c r="H5" s="650"/>
      <c r="I5" s="650"/>
      <c r="J5" s="650"/>
      <c r="K5" s="650"/>
      <c r="L5" s="650"/>
      <c r="M5" s="650"/>
      <c r="N5" s="72"/>
    </row>
    <row r="6" spans="4:14" ht="14.4" thickBot="1">
      <c r="D6" s="72"/>
      <c r="E6" s="515" t="s">
        <v>888</v>
      </c>
      <c r="F6" s="359" t="s">
        <v>742</v>
      </c>
      <c r="G6" s="360" t="s">
        <v>391</v>
      </c>
      <c r="H6" s="515" t="s">
        <v>888</v>
      </c>
      <c r="I6" s="359" t="s">
        <v>742</v>
      </c>
      <c r="J6" s="360" t="s">
        <v>391</v>
      </c>
      <c r="K6" s="515" t="s">
        <v>888</v>
      </c>
      <c r="L6" s="359" t="s">
        <v>742</v>
      </c>
      <c r="M6" s="361" t="s">
        <v>391</v>
      </c>
      <c r="N6" s="72"/>
    </row>
    <row r="7" spans="4:14" ht="13.8">
      <c r="D7" s="72"/>
      <c r="E7" s="362" t="s">
        <v>392</v>
      </c>
      <c r="F7" s="363">
        <v>36874</v>
      </c>
      <c r="G7" s="364">
        <v>6.9000000000000006E-2</v>
      </c>
      <c r="H7" s="365" t="s">
        <v>718</v>
      </c>
      <c r="I7" s="363">
        <v>21519</v>
      </c>
      <c r="J7" s="364">
        <v>6.0999999999999999E-2</v>
      </c>
      <c r="K7" s="362" t="s">
        <v>393</v>
      </c>
      <c r="L7" s="363">
        <v>8114</v>
      </c>
      <c r="M7" s="366">
        <v>0.28699999999999998</v>
      </c>
      <c r="N7" s="72"/>
    </row>
    <row r="8" spans="4:14" ht="13.8">
      <c r="D8" s="72"/>
      <c r="E8" s="367" t="s">
        <v>722</v>
      </c>
      <c r="F8" s="368">
        <v>32841</v>
      </c>
      <c r="G8" s="369">
        <v>3.9E-2</v>
      </c>
      <c r="H8" s="367" t="s">
        <v>720</v>
      </c>
      <c r="I8" s="368">
        <v>18390</v>
      </c>
      <c r="J8" s="369">
        <v>3.6999999999999998E-2</v>
      </c>
      <c r="K8" s="367" t="s">
        <v>721</v>
      </c>
      <c r="L8" s="368">
        <v>7692</v>
      </c>
      <c r="M8" s="370">
        <v>-0.30399999999999999</v>
      </c>
      <c r="N8" s="72"/>
    </row>
    <row r="9" spans="4:14" ht="14.4" thickBot="1">
      <c r="D9" s="72"/>
      <c r="E9" s="371" t="s">
        <v>394</v>
      </c>
      <c r="F9" s="372">
        <v>27858</v>
      </c>
      <c r="G9" s="373">
        <v>7.2999999999999995E-2</v>
      </c>
      <c r="H9" s="374" t="s">
        <v>719</v>
      </c>
      <c r="I9" s="372">
        <v>14388</v>
      </c>
      <c r="J9" s="373">
        <v>0.109</v>
      </c>
      <c r="K9" s="371" t="s">
        <v>395</v>
      </c>
      <c r="L9" s="372">
        <v>6880</v>
      </c>
      <c r="M9" s="375">
        <v>-6.0999999999999999E-2</v>
      </c>
      <c r="N9" s="72"/>
    </row>
    <row r="10" spans="4:14" ht="28.5" customHeight="1">
      <c r="D10" s="72"/>
      <c r="E10" s="595" t="s">
        <v>843</v>
      </c>
      <c r="F10" s="595"/>
      <c r="G10" s="595"/>
      <c r="H10" s="595"/>
      <c r="I10" s="595"/>
      <c r="J10" s="595"/>
      <c r="K10" s="595"/>
      <c r="L10" s="595"/>
      <c r="M10" s="595"/>
      <c r="N10" s="72"/>
    </row>
    <row r="11" spans="4:14">
      <c r="D11" s="72"/>
      <c r="E11" s="376"/>
      <c r="F11" s="376"/>
      <c r="G11" s="376"/>
      <c r="H11" s="72"/>
      <c r="I11" s="72"/>
      <c r="J11" s="72"/>
      <c r="K11" s="72"/>
      <c r="L11" s="72"/>
      <c r="M11" s="72"/>
      <c r="N11" s="72"/>
    </row>
    <row r="12" spans="4:14">
      <c r="D12" s="72"/>
      <c r="E12" s="376"/>
      <c r="F12" s="376"/>
      <c r="G12" s="376"/>
      <c r="H12" s="72"/>
      <c r="I12" s="72"/>
      <c r="J12" s="72"/>
      <c r="K12" s="72"/>
      <c r="L12" s="72"/>
      <c r="M12" s="72"/>
      <c r="N12" s="72"/>
    </row>
    <row r="13" spans="4:14">
      <c r="D13" s="184" t="s">
        <v>327</v>
      </c>
      <c r="E13" s="184"/>
      <c r="F13" s="184"/>
      <c r="G13" s="184"/>
      <c r="H13" s="184"/>
      <c r="I13" s="184"/>
      <c r="J13" s="184"/>
      <c r="K13" s="72"/>
      <c r="L13" s="72"/>
      <c r="M13" s="72"/>
      <c r="N13" s="72"/>
    </row>
    <row r="14" spans="4:14">
      <c r="D14" s="184">
        <v>1</v>
      </c>
      <c r="E14" s="184" t="s">
        <v>877</v>
      </c>
      <c r="F14" s="184"/>
      <c r="G14" s="184"/>
      <c r="H14" s="184"/>
      <c r="I14" s="184"/>
      <c r="J14" s="184"/>
      <c r="K14" s="72"/>
      <c r="L14" s="72"/>
      <c r="M14" s="72"/>
      <c r="N14" s="72"/>
    </row>
    <row r="15" spans="4:14">
      <c r="D15" s="184">
        <v>2</v>
      </c>
      <c r="E15" s="184" t="s">
        <v>396</v>
      </c>
      <c r="F15" s="184"/>
      <c r="G15" s="184"/>
      <c r="H15" s="184"/>
      <c r="I15" s="184"/>
      <c r="J15" s="184"/>
      <c r="K15" s="72"/>
      <c r="L15" s="72"/>
      <c r="M15" s="72"/>
      <c r="N15" s="72"/>
    </row>
    <row r="16" spans="4:14">
      <c r="D16" s="184">
        <v>3</v>
      </c>
      <c r="E16" s="184" t="s">
        <v>405</v>
      </c>
      <c r="F16" s="184"/>
      <c r="G16" s="184"/>
      <c r="H16" s="184"/>
      <c r="I16" s="184"/>
      <c r="J16" s="184"/>
      <c r="K16" s="72"/>
      <c r="L16" s="72"/>
      <c r="M16" s="72"/>
      <c r="N16" s="72"/>
    </row>
    <row r="17" spans="4:14">
      <c r="D17" s="184"/>
      <c r="E17" s="184"/>
      <c r="F17" s="184"/>
      <c r="G17" s="184"/>
      <c r="H17" s="184"/>
      <c r="I17" s="184"/>
      <c r="J17" s="184"/>
      <c r="K17" s="72"/>
      <c r="L17" s="72"/>
      <c r="M17" s="72"/>
      <c r="N17" s="72"/>
    </row>
    <row r="18" spans="4:14">
      <c r="D18" s="67"/>
      <c r="E18" s="67"/>
      <c r="F18" s="67"/>
      <c r="G18" s="67"/>
      <c r="H18" s="67"/>
      <c r="I18" s="67"/>
      <c r="J18" s="67"/>
    </row>
    <row r="19" spans="4:14">
      <c r="E19" s="184" t="s">
        <v>900</v>
      </c>
    </row>
  </sheetData>
  <mergeCells count="2">
    <mergeCell ref="E5:M5"/>
    <mergeCell ref="E10:M10"/>
  </mergeCells>
  <phoneticPr fontId="2"/>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workbookViewId="0">
      <selection activeCell="C2" sqref="C2:H10"/>
    </sheetView>
  </sheetViews>
  <sheetFormatPr defaultColWidth="8.88671875" defaultRowHeight="13.2"/>
  <cols>
    <col min="1" max="1" width="9" style="3" customWidth="1"/>
    <col min="2" max="2" width="8.88671875" style="3"/>
    <col min="3" max="3" width="11.88671875" style="3" customWidth="1"/>
    <col min="4" max="4" width="9.6640625" style="3" customWidth="1"/>
    <col min="5" max="5" width="17.21875" style="3" customWidth="1"/>
    <col min="6" max="6" width="10" style="3" customWidth="1"/>
    <col min="7" max="7" width="11.44140625" style="3" customWidth="1"/>
    <col min="8" max="8" width="9.77734375" style="3" customWidth="1"/>
    <col min="9" max="9" width="12.6640625" style="3" customWidth="1"/>
    <col min="10" max="10" width="10.6640625" style="3" customWidth="1"/>
    <col min="11" max="11" width="8.77734375" style="3" customWidth="1"/>
    <col min="12" max="12" width="13.88671875" style="3" customWidth="1"/>
    <col min="13" max="16384" width="8.88671875" style="3"/>
  </cols>
  <sheetData>
    <row r="1" spans="2:10">
      <c r="B1" s="72"/>
      <c r="C1" s="72"/>
      <c r="D1" s="72"/>
      <c r="E1" s="72"/>
      <c r="F1" s="72"/>
      <c r="G1" s="72"/>
      <c r="H1" s="72"/>
      <c r="I1" s="72"/>
    </row>
    <row r="2" spans="2:10" ht="13.8">
      <c r="B2" s="72"/>
      <c r="C2" s="526" t="s">
        <v>746</v>
      </c>
      <c r="D2" s="527"/>
      <c r="E2" s="527"/>
      <c r="F2" s="527"/>
      <c r="G2" s="527"/>
      <c r="H2" s="527"/>
      <c r="I2" s="72"/>
    </row>
    <row r="3" spans="2:10" ht="13.8">
      <c r="B3" s="72"/>
      <c r="C3" s="518" t="s">
        <v>87</v>
      </c>
      <c r="D3" s="518"/>
      <c r="E3" s="518"/>
      <c r="F3" s="518"/>
      <c r="G3" s="518" t="s">
        <v>88</v>
      </c>
      <c r="H3" s="518"/>
      <c r="I3" s="72"/>
    </row>
    <row r="4" spans="2:10" ht="13.8">
      <c r="B4" s="72"/>
      <c r="C4" s="123" t="s">
        <v>77</v>
      </c>
      <c r="D4" s="138">
        <f>0-107946</f>
        <v>-107946</v>
      </c>
      <c r="E4" s="124" t="s">
        <v>78</v>
      </c>
      <c r="F4" s="138">
        <f>0-16341</f>
        <v>-16341</v>
      </c>
      <c r="G4" s="139" t="s">
        <v>715</v>
      </c>
      <c r="H4" s="68">
        <f>0-51683</f>
        <v>-51683</v>
      </c>
      <c r="I4" s="72"/>
    </row>
    <row r="5" spans="2:10" ht="13.8">
      <c r="B5" s="72"/>
      <c r="C5" s="125" t="s">
        <v>713</v>
      </c>
      <c r="D5" s="138">
        <f>0-50033</f>
        <v>-50033</v>
      </c>
      <c r="E5" s="140" t="s">
        <v>89</v>
      </c>
      <c r="F5" s="138">
        <f>0-15879</f>
        <v>-15879</v>
      </c>
      <c r="G5" s="68" t="s">
        <v>79</v>
      </c>
      <c r="H5" s="68">
        <f>0-33369</f>
        <v>-33369</v>
      </c>
      <c r="I5" s="72"/>
    </row>
    <row r="6" spans="2:10" ht="13.8">
      <c r="B6" s="72"/>
      <c r="C6" s="125" t="s">
        <v>714</v>
      </c>
      <c r="D6" s="138">
        <f>0-38669</f>
        <v>-38669</v>
      </c>
      <c r="E6" s="124" t="s">
        <v>80</v>
      </c>
      <c r="F6" s="138">
        <f>0-13203</f>
        <v>-13203</v>
      </c>
      <c r="G6" s="68" t="s">
        <v>81</v>
      </c>
      <c r="H6" s="68">
        <f>0-17081</f>
        <v>-17081</v>
      </c>
      <c r="I6" s="72"/>
    </row>
    <row r="7" spans="2:10" ht="13.8">
      <c r="B7" s="72"/>
      <c r="C7" s="123" t="s">
        <v>82</v>
      </c>
      <c r="D7" s="138">
        <f>0-18724</f>
        <v>-18724</v>
      </c>
      <c r="E7" s="124" t="s">
        <v>83</v>
      </c>
      <c r="F7" s="138">
        <f>0-10899</f>
        <v>-10899</v>
      </c>
      <c r="G7" s="139" t="s">
        <v>716</v>
      </c>
      <c r="H7" s="68">
        <f>0-11935</f>
        <v>-11935</v>
      </c>
      <c r="I7" s="72"/>
    </row>
    <row r="8" spans="2:10" ht="13.8">
      <c r="B8" s="72"/>
      <c r="C8" s="123" t="s">
        <v>84</v>
      </c>
      <c r="D8" s="138">
        <f>0-16702</f>
        <v>-16702</v>
      </c>
      <c r="E8" s="124" t="s">
        <v>85</v>
      </c>
      <c r="F8" s="138">
        <f>0-499</f>
        <v>-499</v>
      </c>
      <c r="G8" s="68" t="s">
        <v>86</v>
      </c>
      <c r="H8" s="68">
        <f>0-11543</f>
        <v>-11543</v>
      </c>
      <c r="I8" s="72"/>
    </row>
    <row r="9" spans="2:10" ht="13.2" customHeight="1">
      <c r="B9" s="72"/>
      <c r="C9" s="517" t="s">
        <v>823</v>
      </c>
      <c r="D9" s="517"/>
      <c r="E9" s="517"/>
      <c r="F9" s="517"/>
      <c r="G9" s="517"/>
      <c r="H9" s="517"/>
      <c r="I9" s="141"/>
      <c r="J9" s="43"/>
    </row>
    <row r="10" spans="2:10">
      <c r="B10" s="72"/>
      <c r="C10" s="517"/>
      <c r="D10" s="517"/>
      <c r="E10" s="517"/>
      <c r="F10" s="517"/>
      <c r="G10" s="517"/>
      <c r="H10" s="517"/>
      <c r="I10" s="141"/>
      <c r="J10" s="43"/>
    </row>
    <row r="11" spans="2:10">
      <c r="B11" s="72"/>
      <c r="C11" s="72"/>
      <c r="D11" s="72"/>
      <c r="E11" s="72"/>
      <c r="F11" s="72"/>
      <c r="G11" s="72"/>
      <c r="H11" s="72"/>
      <c r="I11" s="72"/>
    </row>
  </sheetData>
  <mergeCells count="4">
    <mergeCell ref="C2:H2"/>
    <mergeCell ref="C3:F3"/>
    <mergeCell ref="G3:H3"/>
    <mergeCell ref="C9:H10"/>
  </mergeCells>
  <phoneticPr fontId="2"/>
  <pageMargins left="0.7" right="0.7" top="0.75" bottom="0.75" header="0.3" footer="0.3"/>
  <pageSetup paperSize="9" orientation="portrait" horizontalDpi="4294967293" verticalDpi="4294967293"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K14"/>
  <sheetViews>
    <sheetView workbookViewId="0">
      <selection activeCell="H26" sqref="H26"/>
    </sheetView>
  </sheetViews>
  <sheetFormatPr defaultColWidth="8.88671875" defaultRowHeight="13.2"/>
  <cols>
    <col min="1" max="1" width="9" style="3" customWidth="1"/>
    <col min="2" max="4" width="8.88671875" style="3"/>
    <col min="5" max="5" width="14.44140625" style="3" customWidth="1"/>
    <col min="6" max="6" width="10.44140625" style="3" customWidth="1"/>
    <col min="7" max="7" width="14.109375" style="3" customWidth="1"/>
    <col min="8" max="8" width="10.88671875" style="3" customWidth="1"/>
    <col min="9" max="9" width="13.109375" style="3" customWidth="1"/>
    <col min="10" max="10" width="12.109375" style="3" customWidth="1"/>
    <col min="11" max="16384" width="8.88671875" style="3"/>
  </cols>
  <sheetData>
    <row r="3" spans="4:11">
      <c r="D3" s="72"/>
      <c r="E3" s="72"/>
      <c r="F3" s="72"/>
      <c r="G3" s="72"/>
      <c r="H3" s="72"/>
      <c r="I3" s="72"/>
      <c r="J3" s="72"/>
      <c r="K3" s="72"/>
    </row>
    <row r="4" spans="4:11" ht="13.8">
      <c r="D4" s="72"/>
      <c r="E4" s="651" t="s">
        <v>776</v>
      </c>
      <c r="F4" s="652"/>
      <c r="G4" s="652"/>
      <c r="H4" s="652"/>
      <c r="I4" s="652"/>
      <c r="J4" s="652"/>
      <c r="K4" s="72"/>
    </row>
    <row r="5" spans="4:11" ht="13.8">
      <c r="D5" s="72"/>
      <c r="E5" s="377" t="s">
        <v>397</v>
      </c>
      <c r="F5" s="378">
        <v>28700</v>
      </c>
      <c r="G5" s="379" t="s">
        <v>718</v>
      </c>
      <c r="H5" s="378">
        <v>2361</v>
      </c>
      <c r="I5" s="377" t="s">
        <v>393</v>
      </c>
      <c r="J5" s="378">
        <v>1213</v>
      </c>
      <c r="K5" s="72"/>
    </row>
    <row r="6" spans="4:11" ht="13.8">
      <c r="D6" s="72"/>
      <c r="E6" s="377" t="s">
        <v>398</v>
      </c>
      <c r="F6" s="378">
        <v>12500</v>
      </c>
      <c r="G6" s="379" t="s">
        <v>720</v>
      </c>
      <c r="H6" s="378">
        <v>2033</v>
      </c>
      <c r="I6" s="377" t="s">
        <v>399</v>
      </c>
      <c r="J6" s="378">
        <v>1115</v>
      </c>
      <c r="K6" s="72"/>
    </row>
    <row r="7" spans="4:11" ht="13.8">
      <c r="D7" s="72"/>
      <c r="E7" s="377" t="s">
        <v>400</v>
      </c>
      <c r="F7" s="378">
        <v>32789</v>
      </c>
      <c r="G7" s="379" t="s">
        <v>722</v>
      </c>
      <c r="H7" s="378">
        <v>1771</v>
      </c>
      <c r="I7" s="377" t="s">
        <v>402</v>
      </c>
      <c r="J7" s="378">
        <v>1082</v>
      </c>
      <c r="K7" s="72"/>
    </row>
    <row r="8" spans="4:11" ht="13.8">
      <c r="D8" s="72"/>
      <c r="E8" s="377" t="s">
        <v>394</v>
      </c>
      <c r="F8" s="378">
        <v>2885</v>
      </c>
      <c r="G8" s="377" t="s">
        <v>403</v>
      </c>
      <c r="H8" s="378">
        <v>1508</v>
      </c>
      <c r="I8" s="377" t="s">
        <v>404</v>
      </c>
      <c r="J8" s="378">
        <v>984</v>
      </c>
      <c r="K8" s="72"/>
    </row>
    <row r="9" spans="4:11" ht="13.8">
      <c r="D9" s="72"/>
      <c r="E9" s="377" t="s">
        <v>401</v>
      </c>
      <c r="F9" s="378">
        <v>2787</v>
      </c>
      <c r="G9" s="379" t="s">
        <v>719</v>
      </c>
      <c r="H9" s="378">
        <v>1312</v>
      </c>
      <c r="I9" s="377" t="s">
        <v>395</v>
      </c>
      <c r="J9" s="378">
        <v>885</v>
      </c>
      <c r="K9" s="72"/>
    </row>
    <row r="10" spans="4:11" s="41" customFormat="1" ht="31.5" customHeight="1">
      <c r="D10" s="380"/>
      <c r="E10" s="554" t="s">
        <v>840</v>
      </c>
      <c r="F10" s="554"/>
      <c r="G10" s="554"/>
      <c r="H10" s="554"/>
      <c r="I10" s="554"/>
      <c r="J10" s="554"/>
      <c r="K10" s="380"/>
    </row>
    <row r="11" spans="4:11" s="41" customFormat="1" ht="27" customHeight="1">
      <c r="D11" s="380"/>
      <c r="E11" s="636"/>
      <c r="F11" s="636"/>
      <c r="G11" s="636"/>
      <c r="H11" s="636"/>
      <c r="I11" s="636"/>
      <c r="J11" s="636"/>
      <c r="K11" s="380"/>
    </row>
    <row r="13" spans="4:11">
      <c r="F13" s="17"/>
      <c r="G13" s="17"/>
    </row>
    <row r="14" spans="4:11">
      <c r="D14" s="2"/>
    </row>
  </sheetData>
  <mergeCells count="3">
    <mergeCell ref="E4:J4"/>
    <mergeCell ref="E10:J10"/>
    <mergeCell ref="E11:J11"/>
  </mergeCells>
  <phoneticPr fontId="2"/>
  <pageMargins left="0.7" right="0.7" top="0.75" bottom="0.75" header="0.3" footer="0.3"/>
  <pageSetup paperSize="9" orientation="portrait" horizontalDpi="4294967293"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U43"/>
  <sheetViews>
    <sheetView workbookViewId="0">
      <selection activeCell="K28" sqref="K28"/>
    </sheetView>
  </sheetViews>
  <sheetFormatPr defaultColWidth="8.88671875" defaultRowHeight="13.2"/>
  <cols>
    <col min="1" max="1" width="9" style="3" customWidth="1"/>
    <col min="2" max="4" width="8.88671875" style="3"/>
    <col min="5" max="5" width="23.21875" style="3" customWidth="1"/>
    <col min="6" max="6" width="7.88671875" style="3" customWidth="1"/>
    <col min="7" max="7" width="15.21875" style="3" customWidth="1"/>
    <col min="8" max="8" width="11.44140625" style="3" customWidth="1"/>
    <col min="9" max="9" width="10.44140625" style="3" customWidth="1"/>
    <col min="10" max="10" width="18.109375" style="3" customWidth="1"/>
    <col min="11" max="11" width="5.88671875" style="3" customWidth="1"/>
    <col min="12" max="12" width="7.44140625" style="3" customWidth="1"/>
    <col min="13" max="13" width="10.77734375" style="3" customWidth="1"/>
    <col min="14" max="14" width="11.21875" style="3" customWidth="1"/>
    <col min="15" max="18" width="8.88671875" style="3"/>
    <col min="19" max="19" width="12.33203125" style="3" customWidth="1"/>
    <col min="20" max="16384" width="8.88671875" style="3"/>
  </cols>
  <sheetData>
    <row r="2" spans="3:21" s="60" customFormat="1">
      <c r="C2" s="72"/>
      <c r="D2" s="72"/>
      <c r="E2" s="72"/>
      <c r="F2" s="72"/>
      <c r="G2" s="72"/>
      <c r="H2" s="72"/>
      <c r="I2" s="72"/>
      <c r="J2" s="72"/>
      <c r="K2" s="72"/>
      <c r="L2" s="72"/>
      <c r="M2" s="72"/>
      <c r="N2" s="72"/>
    </row>
    <row r="3" spans="3:21" ht="13.8">
      <c r="C3" s="72"/>
      <c r="D3" s="72"/>
      <c r="E3" s="635" t="s">
        <v>777</v>
      </c>
      <c r="F3" s="527"/>
      <c r="G3" s="527"/>
      <c r="H3" s="527"/>
      <c r="I3" s="527"/>
      <c r="J3" s="527"/>
      <c r="K3" s="527"/>
      <c r="L3" s="527"/>
      <c r="M3" s="527"/>
      <c r="N3" s="527"/>
    </row>
    <row r="4" spans="3:21" ht="13.2" customHeight="1">
      <c r="C4" s="72"/>
      <c r="D4" s="72"/>
      <c r="E4" s="518" t="s">
        <v>406</v>
      </c>
      <c r="F4" s="531" t="s">
        <v>407</v>
      </c>
      <c r="G4" s="531" t="s">
        <v>408</v>
      </c>
      <c r="H4" s="531" t="s">
        <v>432</v>
      </c>
      <c r="I4" s="531" t="s">
        <v>433</v>
      </c>
      <c r="J4" s="75"/>
      <c r="K4" s="76"/>
      <c r="L4" s="76"/>
      <c r="M4" s="76"/>
      <c r="N4" s="654"/>
      <c r="S4" s="19"/>
      <c r="T4" s="24"/>
      <c r="U4" s="25"/>
    </row>
    <row r="5" spans="3:21" ht="13.8">
      <c r="C5" s="72"/>
      <c r="D5" s="72"/>
      <c r="E5" s="518"/>
      <c r="F5" s="531"/>
      <c r="G5" s="531"/>
      <c r="H5" s="531"/>
      <c r="I5" s="531"/>
      <c r="J5" s="75"/>
      <c r="K5" s="76"/>
      <c r="L5" s="76"/>
      <c r="M5" s="76"/>
      <c r="N5" s="654"/>
      <c r="S5" s="19"/>
      <c r="T5" s="24"/>
      <c r="U5" s="25"/>
    </row>
    <row r="6" spans="3:21" ht="1.5" hidden="1" customHeight="1">
      <c r="C6" s="72"/>
      <c r="D6" s="72"/>
      <c r="E6" s="518"/>
      <c r="F6" s="601"/>
      <c r="G6" s="601"/>
      <c r="H6" s="601"/>
      <c r="I6" s="601"/>
      <c r="J6" s="75"/>
      <c r="K6" s="76"/>
      <c r="L6" s="76"/>
      <c r="M6" s="76"/>
      <c r="N6" s="654"/>
    </row>
    <row r="7" spans="3:21" ht="12.6" customHeight="1">
      <c r="C7" s="72"/>
      <c r="D7" s="72"/>
      <c r="E7" s="518"/>
      <c r="F7" s="77" t="s">
        <v>409</v>
      </c>
      <c r="G7" s="77" t="s">
        <v>410</v>
      </c>
      <c r="H7" s="77" t="s">
        <v>411</v>
      </c>
      <c r="I7" s="77" t="s">
        <v>412</v>
      </c>
      <c r="J7" s="75"/>
      <c r="K7" s="76"/>
      <c r="L7" s="76"/>
      <c r="M7" s="76"/>
      <c r="N7" s="76"/>
    </row>
    <row r="8" spans="3:21" ht="13.8">
      <c r="C8" s="72"/>
      <c r="D8" s="72"/>
      <c r="E8" s="78" t="s">
        <v>413</v>
      </c>
      <c r="F8" s="68">
        <v>11390</v>
      </c>
      <c r="G8" s="68">
        <v>10988</v>
      </c>
      <c r="H8" s="68">
        <v>87206</v>
      </c>
      <c r="I8" s="68">
        <f>H8/F8*1000</f>
        <v>7656.3652326602278</v>
      </c>
      <c r="J8" s="79"/>
      <c r="K8" s="79"/>
      <c r="L8" s="79"/>
      <c r="M8" s="79"/>
      <c r="N8" s="79"/>
    </row>
    <row r="9" spans="3:21" ht="13.8">
      <c r="C9" s="72"/>
      <c r="D9" s="72"/>
      <c r="E9" s="78" t="s">
        <v>414</v>
      </c>
      <c r="F9" s="68">
        <v>10528</v>
      </c>
      <c r="G9" s="68">
        <v>4867</v>
      </c>
      <c r="H9" s="68">
        <v>67103</v>
      </c>
      <c r="I9" s="68">
        <f>H9/F9*1000</f>
        <v>6373.7651975683893</v>
      </c>
      <c r="J9" s="79"/>
      <c r="K9" s="79"/>
      <c r="L9" s="79"/>
      <c r="M9" s="79"/>
      <c r="N9" s="79"/>
      <c r="S9" s="25"/>
    </row>
    <row r="10" spans="3:21" ht="13.8">
      <c r="C10" s="72"/>
      <c r="D10" s="72"/>
      <c r="E10" s="78" t="s">
        <v>415</v>
      </c>
      <c r="F10" s="68">
        <v>3683</v>
      </c>
      <c r="G10" s="68">
        <v>887</v>
      </c>
      <c r="H10" s="68">
        <v>102906</v>
      </c>
      <c r="I10" s="68">
        <f t="shared" ref="I10:I17" si="0">H10/F10*1000</f>
        <v>27940.809122997558</v>
      </c>
      <c r="J10" s="79"/>
      <c r="K10" s="79"/>
      <c r="L10" s="79"/>
      <c r="M10" s="79"/>
      <c r="N10" s="79"/>
    </row>
    <row r="11" spans="3:21" ht="13.8">
      <c r="C11" s="72"/>
      <c r="D11" s="72"/>
      <c r="E11" s="78" t="s">
        <v>416</v>
      </c>
      <c r="F11" s="68">
        <v>2793</v>
      </c>
      <c r="G11" s="68">
        <v>1099</v>
      </c>
      <c r="H11" s="68">
        <v>14262</v>
      </c>
      <c r="I11" s="68">
        <f t="shared" si="0"/>
        <v>5106.3372717508055</v>
      </c>
      <c r="J11" s="79"/>
      <c r="K11" s="79"/>
      <c r="L11" s="79"/>
      <c r="M11" s="79"/>
      <c r="N11" s="79"/>
    </row>
    <row r="12" spans="3:21" ht="13.8">
      <c r="C12" s="72"/>
      <c r="D12" s="72"/>
      <c r="E12" s="78" t="s">
        <v>427</v>
      </c>
      <c r="F12" s="68">
        <v>1360</v>
      </c>
      <c r="G12" s="68">
        <v>513</v>
      </c>
      <c r="H12" s="68">
        <v>27816</v>
      </c>
      <c r="I12" s="68">
        <f t="shared" si="0"/>
        <v>20452.941176470587</v>
      </c>
      <c r="J12" s="79"/>
      <c r="K12" s="79"/>
      <c r="L12" s="79"/>
      <c r="M12" s="79"/>
      <c r="N12" s="79"/>
      <c r="U12" s="25"/>
    </row>
    <row r="13" spans="3:21" ht="13.8">
      <c r="C13" s="72"/>
      <c r="D13" s="72"/>
      <c r="E13" s="78" t="s">
        <v>428</v>
      </c>
      <c r="F13" s="68">
        <v>396</v>
      </c>
      <c r="G13" s="68">
        <v>113</v>
      </c>
      <c r="H13" s="68">
        <v>9610</v>
      </c>
      <c r="I13" s="68">
        <f t="shared" si="0"/>
        <v>24267.676767676767</v>
      </c>
      <c r="J13" s="79"/>
      <c r="K13" s="79"/>
      <c r="L13" s="79"/>
      <c r="M13" s="79"/>
      <c r="N13" s="79"/>
      <c r="U13" s="25"/>
    </row>
    <row r="14" spans="3:21" ht="13.8">
      <c r="C14" s="72"/>
      <c r="D14" s="72"/>
      <c r="E14" s="78" t="s">
        <v>417</v>
      </c>
      <c r="F14" s="68">
        <v>388</v>
      </c>
      <c r="G14" s="68">
        <v>1388</v>
      </c>
      <c r="H14" s="68">
        <v>8854</v>
      </c>
      <c r="I14" s="68">
        <f t="shared" si="0"/>
        <v>22819.587628865978</v>
      </c>
      <c r="J14" s="79"/>
      <c r="K14" s="79"/>
      <c r="L14" s="79"/>
      <c r="M14" s="79"/>
      <c r="N14" s="79"/>
      <c r="U14" s="25"/>
    </row>
    <row r="15" spans="3:21" ht="13.8">
      <c r="C15" s="72"/>
      <c r="D15" s="72"/>
      <c r="E15" s="78" t="s">
        <v>429</v>
      </c>
      <c r="F15" s="68">
        <v>284</v>
      </c>
      <c r="G15" s="68">
        <v>43</v>
      </c>
      <c r="H15" s="68">
        <v>4385</v>
      </c>
      <c r="I15" s="68">
        <f t="shared" si="0"/>
        <v>15440.140845070422</v>
      </c>
      <c r="J15" s="79"/>
      <c r="K15" s="79"/>
      <c r="L15" s="79"/>
      <c r="M15" s="79"/>
      <c r="N15" s="79"/>
      <c r="U15" s="25"/>
    </row>
    <row r="16" spans="3:21" ht="13.8">
      <c r="C16" s="72"/>
      <c r="D16" s="72"/>
      <c r="E16" s="78" t="s">
        <v>430</v>
      </c>
      <c r="F16" s="68">
        <v>157</v>
      </c>
      <c r="G16" s="68">
        <v>44</v>
      </c>
      <c r="H16" s="68">
        <v>3152</v>
      </c>
      <c r="I16" s="68">
        <f t="shared" si="0"/>
        <v>20076.433121019109</v>
      </c>
      <c r="J16" s="79"/>
      <c r="K16" s="79"/>
      <c r="L16" s="79"/>
      <c r="M16" s="79"/>
      <c r="N16" s="79"/>
      <c r="U16" s="25"/>
    </row>
    <row r="17" spans="3:21" ht="24">
      <c r="C17" s="72"/>
      <c r="D17" s="72"/>
      <c r="E17" s="80" t="s">
        <v>431</v>
      </c>
      <c r="F17" s="68">
        <v>109</v>
      </c>
      <c r="G17" s="68">
        <v>39</v>
      </c>
      <c r="H17" s="68">
        <v>738</v>
      </c>
      <c r="I17" s="68">
        <f t="shared" si="0"/>
        <v>6770.6422018348621</v>
      </c>
      <c r="J17" s="79"/>
      <c r="K17" s="79"/>
      <c r="L17" s="79"/>
      <c r="M17" s="79"/>
      <c r="N17" s="79"/>
      <c r="U17" s="25"/>
    </row>
    <row r="18" spans="3:21" s="60" customFormat="1" ht="13.8">
      <c r="C18" s="72"/>
      <c r="D18" s="72"/>
      <c r="E18" s="78" t="s">
        <v>418</v>
      </c>
      <c r="F18" s="81">
        <v>107</v>
      </c>
      <c r="G18" s="81">
        <v>34</v>
      </c>
      <c r="H18" s="68">
        <v>954</v>
      </c>
      <c r="I18" s="68">
        <f t="shared" ref="I18:I27" si="1">H18/F18*1000</f>
        <v>8915.8878504672884</v>
      </c>
      <c r="J18" s="82"/>
      <c r="K18" s="79"/>
      <c r="L18" s="79"/>
      <c r="M18" s="83"/>
      <c r="N18" s="83"/>
      <c r="U18" s="25"/>
    </row>
    <row r="19" spans="3:21" ht="13.2" customHeight="1">
      <c r="C19" s="72"/>
      <c r="D19" s="72"/>
      <c r="E19" s="78" t="s">
        <v>419</v>
      </c>
      <c r="F19" s="81">
        <v>106</v>
      </c>
      <c r="G19" s="81">
        <v>35</v>
      </c>
      <c r="H19" s="68">
        <v>3792</v>
      </c>
      <c r="I19" s="68">
        <v>36833</v>
      </c>
      <c r="J19" s="79"/>
      <c r="K19" s="79"/>
      <c r="L19" s="79"/>
      <c r="M19" s="79"/>
      <c r="N19" s="79"/>
    </row>
    <row r="20" spans="3:21" ht="13.8">
      <c r="C20" s="72"/>
      <c r="D20" s="72"/>
      <c r="E20" s="78" t="s">
        <v>420</v>
      </c>
      <c r="F20" s="81">
        <v>104</v>
      </c>
      <c r="G20" s="81">
        <v>18</v>
      </c>
      <c r="H20" s="68">
        <v>2702</v>
      </c>
      <c r="I20" s="68">
        <f t="shared" si="1"/>
        <v>25980.76923076923</v>
      </c>
      <c r="J20" s="84"/>
      <c r="K20" s="84"/>
      <c r="L20" s="84"/>
      <c r="M20" s="85"/>
      <c r="N20" s="85"/>
    </row>
    <row r="21" spans="3:21" ht="24">
      <c r="C21" s="72"/>
      <c r="D21" s="72"/>
      <c r="E21" s="80" t="s">
        <v>421</v>
      </c>
      <c r="F21" s="81">
        <v>92</v>
      </c>
      <c r="G21" s="81">
        <v>44</v>
      </c>
      <c r="H21" s="68">
        <v>1356</v>
      </c>
      <c r="I21" s="68">
        <f t="shared" si="1"/>
        <v>14739.13043478261</v>
      </c>
      <c r="J21" s="85"/>
      <c r="K21" s="85"/>
      <c r="L21" s="85"/>
      <c r="M21" s="85"/>
      <c r="N21" s="85"/>
    </row>
    <row r="22" spans="3:21" ht="13.8">
      <c r="C22" s="72"/>
      <c r="D22" s="72"/>
      <c r="E22" s="78" t="s">
        <v>422</v>
      </c>
      <c r="F22" s="81">
        <v>73</v>
      </c>
      <c r="G22" s="81">
        <v>75</v>
      </c>
      <c r="H22" s="68">
        <v>512</v>
      </c>
      <c r="I22" s="68">
        <f t="shared" si="1"/>
        <v>7013.6986301369861</v>
      </c>
      <c r="J22" s="85"/>
      <c r="K22" s="85"/>
      <c r="L22" s="85"/>
      <c r="M22" s="85"/>
      <c r="N22" s="85"/>
    </row>
    <row r="23" spans="3:21" ht="26.4">
      <c r="C23" s="72"/>
      <c r="D23" s="72"/>
      <c r="E23" s="73" t="s">
        <v>434</v>
      </c>
      <c r="F23" s="81">
        <v>73</v>
      </c>
      <c r="G23" s="81">
        <v>87</v>
      </c>
      <c r="H23" s="68">
        <v>1094</v>
      </c>
      <c r="I23" s="68">
        <f t="shared" si="1"/>
        <v>14986.301369863015</v>
      </c>
      <c r="J23" s="85"/>
      <c r="K23" s="85"/>
      <c r="L23" s="85"/>
      <c r="M23" s="85"/>
      <c r="N23" s="85"/>
    </row>
    <row r="24" spans="3:21" ht="13.8">
      <c r="C24" s="72"/>
      <c r="D24" s="72"/>
      <c r="E24" s="78" t="s">
        <v>423</v>
      </c>
      <c r="F24" s="81">
        <v>60</v>
      </c>
      <c r="G24" s="81">
        <v>26</v>
      </c>
      <c r="H24" s="68">
        <v>3726</v>
      </c>
      <c r="I24" s="68">
        <f t="shared" si="1"/>
        <v>62100</v>
      </c>
      <c r="J24" s="85"/>
      <c r="K24" s="85"/>
      <c r="L24" s="85"/>
      <c r="M24" s="85"/>
      <c r="N24" s="85"/>
    </row>
    <row r="25" spans="3:21" ht="25.5" customHeight="1">
      <c r="C25" s="72"/>
      <c r="D25" s="72"/>
      <c r="E25" s="80" t="s">
        <v>424</v>
      </c>
      <c r="F25" s="81">
        <v>56</v>
      </c>
      <c r="G25" s="81">
        <v>26</v>
      </c>
      <c r="H25" s="68">
        <v>876</v>
      </c>
      <c r="I25" s="68">
        <f t="shared" si="1"/>
        <v>15642.857142857143</v>
      </c>
      <c r="J25" s="85"/>
      <c r="K25" s="85"/>
      <c r="L25" s="85"/>
      <c r="M25" s="85"/>
      <c r="N25" s="85"/>
    </row>
    <row r="26" spans="3:21" ht="13.8">
      <c r="C26" s="72"/>
      <c r="D26" s="72"/>
      <c r="E26" s="78" t="s">
        <v>425</v>
      </c>
      <c r="F26" s="81">
        <v>34</v>
      </c>
      <c r="G26" s="81">
        <v>95</v>
      </c>
      <c r="H26" s="68">
        <v>863</v>
      </c>
      <c r="I26" s="68">
        <f t="shared" si="1"/>
        <v>25382.352941176472</v>
      </c>
      <c r="J26" s="85"/>
      <c r="K26" s="85"/>
      <c r="L26" s="85"/>
      <c r="M26" s="85"/>
      <c r="N26" s="85"/>
    </row>
    <row r="27" spans="3:21" ht="13.8">
      <c r="C27" s="72"/>
      <c r="D27" s="72"/>
      <c r="E27" s="78" t="s">
        <v>426</v>
      </c>
      <c r="F27" s="81">
        <v>30</v>
      </c>
      <c r="G27" s="81">
        <v>15</v>
      </c>
      <c r="H27" s="68">
        <v>908</v>
      </c>
      <c r="I27" s="68">
        <f t="shared" si="1"/>
        <v>30266.666666666664</v>
      </c>
      <c r="J27" s="85"/>
      <c r="K27" s="85"/>
      <c r="L27" s="85"/>
      <c r="M27" s="85"/>
      <c r="N27" s="85"/>
    </row>
    <row r="28" spans="3:21" ht="27.75" customHeight="1">
      <c r="C28" s="72"/>
      <c r="D28" s="72"/>
      <c r="E28" s="655" t="s">
        <v>841</v>
      </c>
      <c r="F28" s="655"/>
      <c r="G28" s="655"/>
      <c r="H28" s="655"/>
      <c r="I28" s="655"/>
      <c r="J28" s="85"/>
      <c r="K28" s="85"/>
      <c r="L28" s="85"/>
      <c r="M28" s="85"/>
      <c r="N28" s="85"/>
    </row>
    <row r="29" spans="3:21">
      <c r="C29" s="72"/>
      <c r="D29" s="72"/>
      <c r="E29" s="72"/>
      <c r="F29" s="72"/>
      <c r="G29" s="72"/>
      <c r="H29" s="72"/>
      <c r="I29" s="72"/>
      <c r="J29" s="72"/>
      <c r="K29" s="72"/>
      <c r="L29" s="72"/>
      <c r="M29" s="72"/>
      <c r="N29" s="72"/>
    </row>
    <row r="41" spans="5:14">
      <c r="E41" s="17"/>
      <c r="F41" s="17"/>
      <c r="G41" s="17"/>
      <c r="H41" s="17"/>
      <c r="I41" s="17"/>
      <c r="J41" s="17"/>
      <c r="K41" s="17"/>
      <c r="L41" s="17"/>
      <c r="M41" s="17"/>
      <c r="N41" s="17"/>
    </row>
    <row r="42" spans="5:14">
      <c r="E42" s="17"/>
      <c r="F42" s="17"/>
      <c r="G42" s="17"/>
      <c r="H42" s="17"/>
      <c r="I42" s="17"/>
      <c r="J42" s="17"/>
      <c r="K42" s="17"/>
      <c r="L42" s="17"/>
      <c r="M42" s="17"/>
      <c r="N42" s="17"/>
    </row>
    <row r="43" spans="5:14">
      <c r="E43" s="653"/>
      <c r="F43" s="653"/>
      <c r="G43" s="653"/>
      <c r="H43" s="653"/>
      <c r="I43" s="653"/>
      <c r="J43" s="653"/>
      <c r="K43" s="653"/>
      <c r="L43" s="653"/>
      <c r="M43" s="653"/>
      <c r="N43" s="653"/>
    </row>
  </sheetData>
  <mergeCells count="9">
    <mergeCell ref="E43:N43"/>
    <mergeCell ref="N4:N6"/>
    <mergeCell ref="E3:N3"/>
    <mergeCell ref="F4:F6"/>
    <mergeCell ref="G4:G6"/>
    <mergeCell ref="H4:H6"/>
    <mergeCell ref="I4:I6"/>
    <mergeCell ref="E4:E7"/>
    <mergeCell ref="E28:I28"/>
  </mergeCells>
  <phoneticPr fontId="2"/>
  <pageMargins left="0.7" right="0.7" top="0.75" bottom="0.75" header="0.3" footer="0.3"/>
  <pageSetup paperSize="9" orientation="portrait" horizontalDpi="4294967293"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workbookViewId="0">
      <selection activeCell="T31" sqref="T31"/>
    </sheetView>
  </sheetViews>
  <sheetFormatPr defaultColWidth="8.88671875" defaultRowHeight="13.2"/>
  <cols>
    <col min="1" max="1" width="9" style="3" customWidth="1"/>
    <col min="2" max="2" width="8.88671875" style="3"/>
    <col min="3" max="3" width="19.44140625" style="3" customWidth="1"/>
    <col min="4" max="4" width="11.21875" style="3" customWidth="1"/>
    <col min="5" max="5" width="11.44140625" style="3" customWidth="1"/>
    <col min="6" max="7" width="11.21875" style="3" customWidth="1"/>
    <col min="8" max="16384" width="8.88671875" style="3"/>
  </cols>
  <sheetData>
    <row r="1" spans="2:8" ht="15" customHeight="1">
      <c r="B1" s="72"/>
      <c r="C1" s="635" t="s">
        <v>778</v>
      </c>
      <c r="D1" s="635"/>
      <c r="E1" s="635"/>
      <c r="F1" s="635"/>
      <c r="G1" s="635"/>
      <c r="H1" s="635"/>
    </row>
    <row r="2" spans="2:8" ht="32.25" customHeight="1">
      <c r="B2" s="72"/>
      <c r="C2" s="603"/>
      <c r="D2" s="532" t="s">
        <v>445</v>
      </c>
      <c r="E2" s="518"/>
      <c r="F2" s="532" t="s">
        <v>446</v>
      </c>
      <c r="G2" s="518"/>
      <c r="H2" s="183"/>
    </row>
    <row r="3" spans="2:8" ht="13.8">
      <c r="B3" s="72"/>
      <c r="C3" s="604"/>
      <c r="D3" s="119" t="s">
        <v>435</v>
      </c>
      <c r="E3" s="119" t="s">
        <v>436</v>
      </c>
      <c r="F3" s="119" t="s">
        <v>435</v>
      </c>
      <c r="G3" s="119" t="s">
        <v>436</v>
      </c>
      <c r="H3" s="72"/>
    </row>
    <row r="4" spans="2:8" ht="13.8">
      <c r="B4" s="72"/>
      <c r="C4" s="78" t="s">
        <v>437</v>
      </c>
      <c r="D4" s="68">
        <v>4125</v>
      </c>
      <c r="E4" s="68">
        <v>5141</v>
      </c>
      <c r="F4" s="68">
        <v>4163</v>
      </c>
      <c r="G4" s="68">
        <v>5062</v>
      </c>
      <c r="H4" s="72"/>
    </row>
    <row r="5" spans="2:8" ht="13.8">
      <c r="B5" s="72"/>
      <c r="C5" s="78" t="s">
        <v>439</v>
      </c>
      <c r="D5" s="68">
        <v>3186</v>
      </c>
      <c r="E5" s="68">
        <v>3246</v>
      </c>
      <c r="F5" s="68">
        <v>3211</v>
      </c>
      <c r="G5" s="68">
        <v>3334</v>
      </c>
      <c r="H5" s="72"/>
    </row>
    <row r="6" spans="2:8" ht="13.8">
      <c r="B6" s="72"/>
      <c r="C6" s="78" t="s">
        <v>413</v>
      </c>
      <c r="D6" s="68">
        <v>2507</v>
      </c>
      <c r="E6" s="68">
        <v>2979</v>
      </c>
      <c r="F6" s="68">
        <v>2187</v>
      </c>
      <c r="G6" s="68">
        <v>2548</v>
      </c>
      <c r="H6" s="72"/>
    </row>
    <row r="7" spans="2:8" ht="13.8">
      <c r="B7" s="72"/>
      <c r="C7" s="78" t="s">
        <v>417</v>
      </c>
      <c r="D7" s="68">
        <v>1370</v>
      </c>
      <c r="E7" s="143" t="s">
        <v>443</v>
      </c>
      <c r="F7" s="68">
        <v>2189</v>
      </c>
      <c r="G7" s="68">
        <v>2308</v>
      </c>
      <c r="H7" s="72"/>
    </row>
    <row r="8" spans="2:8" ht="13.8">
      <c r="B8" s="72"/>
      <c r="C8" s="78" t="s">
        <v>440</v>
      </c>
      <c r="D8" s="68">
        <v>1922</v>
      </c>
      <c r="E8" s="68">
        <v>2080</v>
      </c>
      <c r="F8" s="68">
        <v>2001</v>
      </c>
      <c r="G8" s="68">
        <v>2047</v>
      </c>
      <c r="H8" s="72"/>
    </row>
    <row r="9" spans="2:8" ht="13.8">
      <c r="B9" s="72"/>
      <c r="C9" s="78" t="s">
        <v>441</v>
      </c>
      <c r="D9" s="68">
        <v>825</v>
      </c>
      <c r="E9" s="68">
        <v>1072</v>
      </c>
      <c r="F9" s="68">
        <v>1251</v>
      </c>
      <c r="G9" s="68">
        <v>1599</v>
      </c>
      <c r="H9" s="72"/>
    </row>
    <row r="10" spans="2:8" ht="13.8">
      <c r="B10" s="72"/>
      <c r="C10" s="78" t="s">
        <v>429</v>
      </c>
      <c r="D10" s="68">
        <v>532</v>
      </c>
      <c r="E10" s="68">
        <v>520</v>
      </c>
      <c r="F10" s="68">
        <v>1034</v>
      </c>
      <c r="G10" s="68">
        <v>947</v>
      </c>
      <c r="H10" s="72"/>
    </row>
    <row r="11" spans="2:8" ht="13.8">
      <c r="B11" s="72"/>
      <c r="C11" s="78" t="s">
        <v>442</v>
      </c>
      <c r="D11" s="68">
        <v>255</v>
      </c>
      <c r="E11" s="68">
        <v>465</v>
      </c>
      <c r="F11" s="68">
        <v>169</v>
      </c>
      <c r="G11" s="143" t="s">
        <v>236</v>
      </c>
      <c r="H11" s="72"/>
    </row>
    <row r="12" spans="2:8" ht="13.8">
      <c r="B12" s="72"/>
      <c r="C12" s="78" t="s">
        <v>444</v>
      </c>
      <c r="D12" s="68">
        <v>590</v>
      </c>
      <c r="E12" s="143" t="s">
        <v>236</v>
      </c>
      <c r="F12" s="143" t="s">
        <v>236</v>
      </c>
      <c r="G12" s="143" t="s">
        <v>236</v>
      </c>
      <c r="H12" s="72"/>
    </row>
    <row r="13" spans="2:8" ht="14.4" thickBot="1">
      <c r="B13" s="72"/>
      <c r="C13" s="381" t="s">
        <v>153</v>
      </c>
      <c r="D13" s="220">
        <v>2225</v>
      </c>
      <c r="E13" s="220">
        <v>3507</v>
      </c>
      <c r="F13" s="220">
        <v>4374</v>
      </c>
      <c r="G13" s="220">
        <v>7141</v>
      </c>
      <c r="H13" s="72"/>
    </row>
    <row r="14" spans="2:8" ht="14.4" thickTop="1">
      <c r="B14" s="72"/>
      <c r="C14" s="172" t="s">
        <v>438</v>
      </c>
      <c r="D14" s="217">
        <v>19547</v>
      </c>
      <c r="E14" s="217">
        <v>22446</v>
      </c>
      <c r="F14" s="217">
        <v>22589</v>
      </c>
      <c r="G14" s="217">
        <v>27000</v>
      </c>
      <c r="H14" s="72"/>
    </row>
    <row r="15" spans="2:8">
      <c r="B15" s="72"/>
      <c r="C15" s="554" t="s">
        <v>842</v>
      </c>
      <c r="D15" s="554"/>
      <c r="E15" s="554"/>
      <c r="F15" s="554"/>
      <c r="G15" s="554"/>
      <c r="H15" s="72"/>
    </row>
    <row r="16" spans="2:8">
      <c r="B16" s="72"/>
      <c r="C16" s="636"/>
      <c r="D16" s="636"/>
      <c r="E16" s="636"/>
      <c r="F16" s="636"/>
      <c r="G16" s="636"/>
      <c r="H16" s="72"/>
    </row>
  </sheetData>
  <mergeCells count="5">
    <mergeCell ref="D2:E2"/>
    <mergeCell ref="F2:G2"/>
    <mergeCell ref="C15:G16"/>
    <mergeCell ref="C2:C3"/>
    <mergeCell ref="C1:H1"/>
  </mergeCells>
  <phoneticPr fontId="2"/>
  <pageMargins left="0.7" right="0.7" top="0.75" bottom="0.75" header="0.3" footer="0.3"/>
  <pageSetup paperSize="9" orientation="portrait" horizontalDpi="4294967293"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D25" sqref="D25"/>
    </sheetView>
  </sheetViews>
  <sheetFormatPr defaultColWidth="8.88671875" defaultRowHeight="13.2"/>
  <cols>
    <col min="1" max="1" width="9" style="35" customWidth="1"/>
    <col min="2" max="2" width="31.33203125" style="35" customWidth="1"/>
    <col min="3" max="3" width="12.77734375" style="35" customWidth="1"/>
    <col min="4" max="4" width="13.88671875" style="35" customWidth="1"/>
    <col min="5" max="5" width="17.33203125" style="35" customWidth="1"/>
    <col min="6" max="6" width="17.88671875" style="35" customWidth="1"/>
    <col min="7" max="7" width="18.88671875" style="35" customWidth="1"/>
    <col min="8" max="8" width="10.44140625" style="35" customWidth="1"/>
    <col min="9" max="9" width="8.88671875" style="35" customWidth="1"/>
    <col min="10" max="10" width="13.109375" style="35" customWidth="1"/>
    <col min="11" max="11" width="8.88671875" style="35" customWidth="1"/>
    <col min="12" max="12" width="10.6640625" style="35" customWidth="1"/>
    <col min="13" max="13" width="8.88671875" style="35" customWidth="1"/>
    <col min="14" max="16384" width="8.88671875" style="35"/>
  </cols>
  <sheetData>
    <row r="1" spans="1:8" ht="14.4" thickBot="1">
      <c r="A1" s="72"/>
      <c r="B1" s="635" t="s">
        <v>779</v>
      </c>
      <c r="C1" s="527"/>
      <c r="D1" s="527"/>
      <c r="E1" s="527"/>
      <c r="F1" s="527"/>
      <c r="G1" s="527"/>
      <c r="H1" s="72"/>
    </row>
    <row r="2" spans="1:8" ht="26.4">
      <c r="A2" s="72"/>
      <c r="B2" s="382"/>
      <c r="C2" s="257" t="s">
        <v>449</v>
      </c>
      <c r="D2" s="383" t="s">
        <v>476</v>
      </c>
      <c r="E2" s="257" t="s">
        <v>417</v>
      </c>
      <c r="F2" s="259" t="s">
        <v>453</v>
      </c>
      <c r="G2" s="384" t="s">
        <v>444</v>
      </c>
      <c r="H2" s="72"/>
    </row>
    <row r="3" spans="1:8" ht="15.6">
      <c r="A3" s="72"/>
      <c r="B3" s="385" t="s">
        <v>454</v>
      </c>
      <c r="C3" s="386">
        <v>3157.5</v>
      </c>
      <c r="D3" s="387">
        <v>422.9</v>
      </c>
      <c r="E3" s="388" t="s">
        <v>447</v>
      </c>
      <c r="F3" s="389">
        <v>365.5</v>
      </c>
      <c r="G3" s="389">
        <v>344.3</v>
      </c>
      <c r="H3" s="72"/>
    </row>
    <row r="4" spans="1:8" ht="13.8">
      <c r="A4" s="72"/>
      <c r="B4" s="390" t="s">
        <v>462</v>
      </c>
      <c r="C4" s="386">
        <v>103.83</v>
      </c>
      <c r="D4" s="387">
        <v>191.26</v>
      </c>
      <c r="E4" s="386">
        <v>82.83</v>
      </c>
      <c r="F4" s="389">
        <v>119.89</v>
      </c>
      <c r="G4" s="389">
        <v>150.21</v>
      </c>
      <c r="H4" s="72"/>
    </row>
    <row r="5" spans="1:8" ht="13.8">
      <c r="A5" s="72"/>
      <c r="B5" s="390" t="s">
        <v>455</v>
      </c>
      <c r="C5" s="386">
        <v>2452.8000000000002</v>
      </c>
      <c r="D5" s="387">
        <v>354.7</v>
      </c>
      <c r="E5" s="386">
        <v>243.5</v>
      </c>
      <c r="F5" s="389">
        <v>304.3</v>
      </c>
      <c r="G5" s="389">
        <v>276.3</v>
      </c>
      <c r="H5" s="72"/>
    </row>
    <row r="6" spans="1:8" ht="13.8">
      <c r="A6" s="72"/>
      <c r="B6" s="385" t="s">
        <v>456</v>
      </c>
      <c r="C6" s="391">
        <v>23624.5</v>
      </c>
      <c r="D6" s="392">
        <v>1854.4</v>
      </c>
      <c r="E6" s="391">
        <v>2940</v>
      </c>
      <c r="F6" s="393">
        <v>2538.1</v>
      </c>
      <c r="G6" s="393">
        <v>1839.7</v>
      </c>
      <c r="H6" s="72"/>
    </row>
    <row r="7" spans="1:8" ht="13.8">
      <c r="A7" s="72"/>
      <c r="B7" s="390" t="s">
        <v>457</v>
      </c>
      <c r="C7" s="391">
        <v>75050</v>
      </c>
      <c r="D7" s="392">
        <v>9259</v>
      </c>
      <c r="E7" s="391">
        <v>7954</v>
      </c>
      <c r="F7" s="393">
        <v>9727</v>
      </c>
      <c r="G7" s="393">
        <v>6397</v>
      </c>
      <c r="H7" s="72"/>
    </row>
    <row r="8" spans="1:8" ht="14.4" thickBot="1">
      <c r="A8" s="72"/>
      <c r="B8" s="394" t="s">
        <v>450</v>
      </c>
      <c r="C8" s="395">
        <v>976.5</v>
      </c>
      <c r="D8" s="396">
        <v>189.1</v>
      </c>
      <c r="E8" s="395">
        <v>138.5</v>
      </c>
      <c r="F8" s="397">
        <v>61</v>
      </c>
      <c r="G8" s="397">
        <v>141</v>
      </c>
      <c r="H8" s="72"/>
    </row>
    <row r="9" spans="1:8" ht="26.4">
      <c r="A9" s="72"/>
      <c r="B9" s="398"/>
      <c r="C9" s="382" t="s">
        <v>451</v>
      </c>
      <c r="D9" s="399" t="s">
        <v>440</v>
      </c>
      <c r="E9" s="257" t="s">
        <v>439</v>
      </c>
      <c r="F9" s="400" t="s">
        <v>463</v>
      </c>
      <c r="G9" s="259" t="s">
        <v>437</v>
      </c>
      <c r="H9" s="72"/>
    </row>
    <row r="10" spans="1:8" ht="15.6">
      <c r="A10" s="72"/>
      <c r="B10" s="385" t="s">
        <v>458</v>
      </c>
      <c r="C10" s="386">
        <v>207.6</v>
      </c>
      <c r="D10" s="387">
        <v>198.6</v>
      </c>
      <c r="E10" s="388" t="s">
        <v>448</v>
      </c>
      <c r="F10" s="401">
        <v>43.9</v>
      </c>
      <c r="G10" s="401" t="s">
        <v>452</v>
      </c>
      <c r="H10" s="72"/>
    </row>
    <row r="11" spans="1:8" ht="13.8">
      <c r="A11" s="72"/>
      <c r="B11" s="390" t="s">
        <v>462</v>
      </c>
      <c r="C11" s="386">
        <v>115.6</v>
      </c>
      <c r="D11" s="387">
        <v>119.29</v>
      </c>
      <c r="E11" s="386">
        <v>88.95</v>
      </c>
      <c r="F11" s="389">
        <v>64.88</v>
      </c>
      <c r="G11" s="389">
        <v>66.41</v>
      </c>
      <c r="H11" s="72"/>
    </row>
    <row r="12" spans="1:8" ht="13.8">
      <c r="A12" s="72"/>
      <c r="B12" s="390" t="s">
        <v>459</v>
      </c>
      <c r="C12" s="386">
        <v>167.2</v>
      </c>
      <c r="D12" s="387">
        <v>160.9</v>
      </c>
      <c r="E12" s="386">
        <v>124</v>
      </c>
      <c r="F12" s="389">
        <v>34.200000000000003</v>
      </c>
      <c r="G12" s="389">
        <v>31.9</v>
      </c>
      <c r="H12" s="72"/>
    </row>
    <row r="13" spans="1:8" ht="13.8">
      <c r="A13" s="72"/>
      <c r="B13" s="390" t="s">
        <v>460</v>
      </c>
      <c r="C13" s="386">
        <v>1446.3</v>
      </c>
      <c r="D13" s="387">
        <v>1349.1</v>
      </c>
      <c r="E13" s="386">
        <v>1393.9</v>
      </c>
      <c r="F13" s="389">
        <v>527.6</v>
      </c>
      <c r="G13" s="389">
        <v>480.6</v>
      </c>
      <c r="H13" s="72"/>
    </row>
    <row r="14" spans="1:8" ht="13.8">
      <c r="A14" s="72"/>
      <c r="B14" s="390" t="s">
        <v>461</v>
      </c>
      <c r="C14" s="386">
        <v>4454</v>
      </c>
      <c r="D14" s="387">
        <v>7067</v>
      </c>
      <c r="E14" s="386">
        <v>5209</v>
      </c>
      <c r="F14" s="389">
        <v>1170</v>
      </c>
      <c r="G14" s="389">
        <v>1914</v>
      </c>
      <c r="H14" s="72"/>
    </row>
    <row r="15" spans="1:8" ht="14.4" thickBot="1">
      <c r="A15" s="72"/>
      <c r="B15" s="394" t="s">
        <v>450</v>
      </c>
      <c r="C15" s="395">
        <v>87</v>
      </c>
      <c r="D15" s="396">
        <v>46.1</v>
      </c>
      <c r="E15" s="402">
        <v>75</v>
      </c>
      <c r="F15" s="397">
        <v>11.1</v>
      </c>
      <c r="G15" s="397">
        <v>8</v>
      </c>
      <c r="H15" s="72"/>
    </row>
    <row r="16" spans="1:8" ht="29.25" customHeight="1">
      <c r="A16" s="72"/>
      <c r="B16" s="656" t="s">
        <v>846</v>
      </c>
      <c r="C16" s="656"/>
      <c r="D16" s="656"/>
      <c r="E16" s="656"/>
      <c r="F16" s="656"/>
      <c r="G16" s="656"/>
      <c r="H16" s="72"/>
    </row>
    <row r="17" spans="1:8">
      <c r="A17" s="72"/>
      <c r="B17" s="152" t="s">
        <v>844</v>
      </c>
      <c r="C17" s="146"/>
      <c r="D17" s="146"/>
      <c r="E17" s="146"/>
      <c r="F17" s="146"/>
      <c r="G17" s="146"/>
      <c r="H17" s="72"/>
    </row>
    <row r="18" spans="1:8" ht="13.8">
      <c r="A18" s="72"/>
      <c r="B18" s="181" t="s">
        <v>845</v>
      </c>
      <c r="C18" s="85"/>
      <c r="D18" s="85"/>
      <c r="E18" s="85"/>
      <c r="F18" s="85"/>
      <c r="G18" s="85"/>
      <c r="H18" s="72"/>
    </row>
    <row r="19" spans="1:8">
      <c r="A19" s="72"/>
      <c r="B19" s="72"/>
      <c r="C19" s="72"/>
      <c r="D19" s="72"/>
      <c r="E19" s="72"/>
      <c r="F19" s="72"/>
      <c r="G19" s="72"/>
      <c r="H19" s="72"/>
    </row>
  </sheetData>
  <mergeCells count="2">
    <mergeCell ref="B1:G1"/>
    <mergeCell ref="B16:G16"/>
  </mergeCells>
  <phoneticPr fontId="2"/>
  <pageMargins left="0.7" right="0.7" top="0.75" bottom="0.75" header="0.3" footer="0.3"/>
  <pageSetup paperSize="9" orientation="portrait" horizontalDpi="4294967293"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27"/>
  <sheetViews>
    <sheetView workbookViewId="0">
      <selection activeCell="C1" sqref="C1:H17"/>
    </sheetView>
  </sheetViews>
  <sheetFormatPr defaultColWidth="8.88671875" defaultRowHeight="13.2"/>
  <cols>
    <col min="1" max="1" width="9" style="3" customWidth="1"/>
    <col min="2" max="2" width="13" style="3" customWidth="1"/>
    <col min="3" max="3" width="8.88671875" style="3"/>
    <col min="4" max="4" width="22.109375" style="3" customWidth="1"/>
    <col min="5" max="5" width="14.33203125" style="3" customWidth="1"/>
    <col min="6" max="6" width="24" style="3" customWidth="1"/>
    <col min="7" max="7" width="12.6640625" style="3" customWidth="1"/>
    <col min="8" max="16384" width="8.88671875" style="3"/>
  </cols>
  <sheetData>
    <row r="1" spans="3:8">
      <c r="C1" s="72"/>
      <c r="D1" s="72"/>
      <c r="E1" s="72"/>
      <c r="F1" s="72"/>
      <c r="G1" s="72"/>
      <c r="H1" s="72"/>
    </row>
    <row r="2" spans="3:8" ht="13.8">
      <c r="C2" s="72"/>
      <c r="D2" s="657" t="s">
        <v>780</v>
      </c>
      <c r="E2" s="648"/>
      <c r="F2" s="648"/>
      <c r="G2" s="648"/>
      <c r="H2" s="72"/>
    </row>
    <row r="3" spans="3:8" ht="13.8">
      <c r="C3" s="72"/>
      <c r="D3" s="658" t="s">
        <v>464</v>
      </c>
      <c r="E3" s="658"/>
      <c r="F3" s="659" t="s">
        <v>475</v>
      </c>
      <c r="G3" s="518"/>
      <c r="H3" s="72"/>
    </row>
    <row r="4" spans="3:8" ht="15.6">
      <c r="C4" s="72"/>
      <c r="D4" s="81" t="s">
        <v>465</v>
      </c>
      <c r="E4" s="68">
        <v>4804701</v>
      </c>
      <c r="F4" s="81" t="s">
        <v>466</v>
      </c>
      <c r="G4" s="403">
        <v>5141377</v>
      </c>
      <c r="H4" s="72"/>
    </row>
    <row r="5" spans="3:8" ht="13.8">
      <c r="C5" s="72"/>
      <c r="D5" s="81" t="s">
        <v>467</v>
      </c>
      <c r="E5" s="68">
        <v>3404858</v>
      </c>
      <c r="F5" s="81" t="s">
        <v>468</v>
      </c>
      <c r="G5" s="403">
        <v>3001958</v>
      </c>
      <c r="H5" s="72"/>
    </row>
    <row r="6" spans="3:8" ht="13.8">
      <c r="C6" s="72"/>
      <c r="D6" s="91" t="s">
        <v>736</v>
      </c>
      <c r="E6" s="68">
        <v>2083890</v>
      </c>
      <c r="F6" s="81" t="s">
        <v>416</v>
      </c>
      <c r="G6" s="403">
        <v>2080181</v>
      </c>
      <c r="H6" s="72"/>
    </row>
    <row r="7" spans="3:8" ht="15.6">
      <c r="C7" s="72"/>
      <c r="D7" s="81" t="s">
        <v>470</v>
      </c>
      <c r="E7" s="68">
        <v>2001996</v>
      </c>
      <c r="F7" s="81" t="s">
        <v>471</v>
      </c>
      <c r="G7" s="403">
        <v>1688472</v>
      </c>
      <c r="H7" s="72"/>
    </row>
    <row r="8" spans="3:8" ht="13.8">
      <c r="C8" s="72"/>
      <c r="D8" s="81" t="s">
        <v>423</v>
      </c>
      <c r="E8" s="68">
        <v>1609555</v>
      </c>
      <c r="F8" s="81" t="s">
        <v>472</v>
      </c>
      <c r="G8" s="403">
        <v>1421860</v>
      </c>
      <c r="H8" s="72"/>
    </row>
    <row r="9" spans="3:8" ht="13.8">
      <c r="C9" s="72"/>
      <c r="D9" s="81" t="s">
        <v>416</v>
      </c>
      <c r="E9" s="68">
        <v>1423797</v>
      </c>
      <c r="F9" s="81" t="s">
        <v>420</v>
      </c>
      <c r="G9" s="403">
        <v>1072082</v>
      </c>
      <c r="H9" s="72"/>
    </row>
    <row r="10" spans="3:8" ht="13.8">
      <c r="C10" s="72"/>
      <c r="D10" s="81" t="s">
        <v>415</v>
      </c>
      <c r="E10" s="68">
        <v>1356822</v>
      </c>
      <c r="F10" s="81" t="s">
        <v>469</v>
      </c>
      <c r="G10" s="403">
        <v>730367</v>
      </c>
      <c r="H10" s="72"/>
    </row>
    <row r="11" spans="3:8" ht="15.6">
      <c r="C11" s="72"/>
      <c r="D11" s="68" t="s">
        <v>420</v>
      </c>
      <c r="E11" s="68">
        <v>667095</v>
      </c>
      <c r="F11" s="91" t="s">
        <v>477</v>
      </c>
      <c r="G11" s="403">
        <v>499920</v>
      </c>
      <c r="H11" s="72"/>
    </row>
    <row r="12" spans="3:8" ht="13.8">
      <c r="C12" s="72"/>
      <c r="D12" s="404" t="s">
        <v>473</v>
      </c>
      <c r="E12" s="68">
        <v>522342</v>
      </c>
      <c r="F12" s="81" t="s">
        <v>423</v>
      </c>
      <c r="G12" s="403">
        <v>382816</v>
      </c>
      <c r="H12" s="72"/>
    </row>
    <row r="13" spans="3:8" ht="13.8">
      <c r="C13" s="72"/>
      <c r="D13" s="68" t="s">
        <v>414</v>
      </c>
      <c r="E13" s="68">
        <v>435494</v>
      </c>
      <c r="F13" s="405" t="s">
        <v>474</v>
      </c>
      <c r="G13" s="403">
        <v>249316</v>
      </c>
      <c r="H13" s="72"/>
    </row>
    <row r="14" spans="3:8" ht="28.5" customHeight="1">
      <c r="C14" s="72"/>
      <c r="D14" s="660" t="s">
        <v>847</v>
      </c>
      <c r="E14" s="660"/>
      <c r="F14" s="660"/>
      <c r="G14" s="660"/>
      <c r="H14" s="72"/>
    </row>
    <row r="15" spans="3:8" s="71" customFormat="1">
      <c r="C15" s="72"/>
      <c r="D15" s="406" t="s">
        <v>848</v>
      </c>
      <c r="E15" s="116"/>
      <c r="F15" s="116"/>
      <c r="G15" s="116"/>
      <c r="H15" s="72"/>
    </row>
    <row r="16" spans="3:8">
      <c r="C16" s="72"/>
      <c r="D16" s="181" t="s">
        <v>849</v>
      </c>
      <c r="E16" s="146"/>
      <c r="F16" s="146"/>
      <c r="G16" s="146"/>
      <c r="H16" s="72"/>
    </row>
    <row r="17" spans="3:10">
      <c r="C17" s="72"/>
      <c r="D17" s="72"/>
      <c r="E17" s="72"/>
      <c r="F17" s="72"/>
      <c r="G17" s="72"/>
      <c r="H17" s="72"/>
    </row>
    <row r="25" spans="3:10">
      <c r="J25" s="21"/>
    </row>
    <row r="26" spans="3:10">
      <c r="J26" s="21"/>
    </row>
    <row r="27" spans="3:10">
      <c r="J27" s="21"/>
    </row>
  </sheetData>
  <mergeCells count="4">
    <mergeCell ref="D2:G2"/>
    <mergeCell ref="D3:E3"/>
    <mergeCell ref="F3:G3"/>
    <mergeCell ref="D14:G14"/>
  </mergeCells>
  <phoneticPr fontId="2"/>
  <pageMargins left="0.7" right="0.7" top="0.75" bottom="0.75" header="0.3" footer="0.3"/>
  <pageSetup paperSize="9" orientation="portrait" horizontalDpi="4294967293"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zoomScaleNormal="100" workbookViewId="0">
      <selection sqref="A1:G20"/>
    </sheetView>
  </sheetViews>
  <sheetFormatPr defaultColWidth="8.88671875" defaultRowHeight="13.2"/>
  <cols>
    <col min="1" max="1" width="9" style="42" customWidth="1"/>
    <col min="2" max="2" width="15.6640625" style="42" customWidth="1"/>
    <col min="3" max="3" width="23" style="40" customWidth="1"/>
    <col min="4" max="4" width="15.6640625" style="42" customWidth="1"/>
    <col min="5" max="5" width="10.21875" style="42" customWidth="1"/>
    <col min="6" max="6" width="27" style="42" customWidth="1"/>
    <col min="7" max="7" width="12" style="42" customWidth="1"/>
    <col min="8" max="9" width="8.88671875" style="42"/>
    <col min="10" max="10" width="9.88671875" style="42" customWidth="1"/>
    <col min="11" max="16384" width="8.88671875" style="42"/>
  </cols>
  <sheetData>
    <row r="1" spans="1:16" s="71" customFormat="1">
      <c r="A1" s="72"/>
      <c r="B1" s="72"/>
      <c r="C1" s="183"/>
      <c r="D1" s="72"/>
      <c r="E1" s="72"/>
      <c r="F1" s="72"/>
      <c r="G1" s="72"/>
    </row>
    <row r="2" spans="1:16" ht="26.25" customHeight="1">
      <c r="A2" s="72"/>
      <c r="B2" s="661" t="s">
        <v>781</v>
      </c>
      <c r="C2" s="637"/>
      <c r="D2" s="637"/>
      <c r="E2" s="637"/>
      <c r="F2" s="637"/>
      <c r="G2" s="637"/>
    </row>
    <row r="3" spans="1:16" ht="13.8">
      <c r="A3" s="72"/>
      <c r="B3" s="114" t="s">
        <v>478</v>
      </c>
      <c r="C3" s="518" t="s">
        <v>479</v>
      </c>
      <c r="D3" s="114" t="s">
        <v>480</v>
      </c>
      <c r="E3" s="407"/>
      <c r="F3" s="648"/>
      <c r="G3" s="407"/>
    </row>
    <row r="4" spans="1:16" ht="13.8">
      <c r="A4" s="72"/>
      <c r="B4" s="114" t="s">
        <v>481</v>
      </c>
      <c r="C4" s="518"/>
      <c r="D4" s="114" t="s">
        <v>482</v>
      </c>
      <c r="E4" s="407"/>
      <c r="F4" s="648"/>
      <c r="G4" s="407"/>
    </row>
    <row r="5" spans="1:16" ht="13.8">
      <c r="A5" s="72"/>
      <c r="B5" s="114">
        <v>44</v>
      </c>
      <c r="C5" s="114" t="s">
        <v>414</v>
      </c>
      <c r="D5" s="114">
        <v>39</v>
      </c>
      <c r="E5" s="85"/>
      <c r="F5" s="85"/>
      <c r="G5" s="85"/>
      <c r="K5" s="662"/>
      <c r="L5" s="662"/>
      <c r="M5" s="662"/>
      <c r="N5" s="662"/>
      <c r="O5" s="662"/>
      <c r="P5" s="662"/>
    </row>
    <row r="6" spans="1:16" ht="13.8">
      <c r="A6" s="72"/>
      <c r="B6" s="114">
        <v>62</v>
      </c>
      <c r="C6" s="114" t="s">
        <v>465</v>
      </c>
      <c r="D6" s="114">
        <v>67</v>
      </c>
      <c r="E6" s="85"/>
      <c r="F6" s="85"/>
      <c r="G6" s="85"/>
      <c r="K6" s="662"/>
      <c r="L6" s="662"/>
      <c r="M6" s="662"/>
      <c r="N6" s="662"/>
      <c r="O6" s="662"/>
      <c r="P6" s="662"/>
    </row>
    <row r="7" spans="1:16" ht="13.8">
      <c r="A7" s="72"/>
      <c r="B7" s="114">
        <v>65</v>
      </c>
      <c r="C7" s="114" t="s">
        <v>468</v>
      </c>
      <c r="D7" s="114">
        <v>62</v>
      </c>
      <c r="E7" s="85"/>
      <c r="F7" s="85"/>
      <c r="G7" s="85"/>
    </row>
    <row r="8" spans="1:16" ht="13.8">
      <c r="A8" s="72"/>
      <c r="B8" s="114">
        <v>67</v>
      </c>
      <c r="C8" s="114" t="s">
        <v>416</v>
      </c>
      <c r="D8" s="114">
        <v>66</v>
      </c>
      <c r="E8" s="85"/>
      <c r="F8" s="85"/>
      <c r="G8" s="85"/>
    </row>
    <row r="9" spans="1:16" ht="13.8">
      <c r="A9" s="72"/>
      <c r="B9" s="114">
        <v>77</v>
      </c>
      <c r="C9" s="114" t="s">
        <v>420</v>
      </c>
      <c r="D9" s="114">
        <v>75</v>
      </c>
      <c r="E9" s="85"/>
      <c r="F9" s="85"/>
      <c r="G9" s="85"/>
    </row>
    <row r="10" spans="1:16" ht="13.8">
      <c r="A10" s="72"/>
      <c r="B10" s="114">
        <v>97</v>
      </c>
      <c r="C10" s="114" t="s">
        <v>483</v>
      </c>
      <c r="D10" s="114">
        <v>99</v>
      </c>
      <c r="E10" s="85"/>
      <c r="F10" s="85"/>
      <c r="G10" s="85"/>
    </row>
    <row r="11" spans="1:16" ht="13.8">
      <c r="A11" s="72"/>
      <c r="B11" s="114">
        <v>111</v>
      </c>
      <c r="C11" s="114" t="s">
        <v>484</v>
      </c>
      <c r="D11" s="114">
        <v>112</v>
      </c>
      <c r="E11" s="85"/>
      <c r="F11" s="85"/>
      <c r="G11" s="85"/>
    </row>
    <row r="12" spans="1:16" s="71" customFormat="1" ht="13.8">
      <c r="A12" s="72"/>
      <c r="B12" s="114">
        <v>113</v>
      </c>
      <c r="C12" s="114" t="s">
        <v>485</v>
      </c>
      <c r="D12" s="114">
        <v>113</v>
      </c>
      <c r="E12" s="75"/>
      <c r="F12" s="408"/>
      <c r="G12" s="75"/>
    </row>
    <row r="13" spans="1:16" ht="13.2" customHeight="1">
      <c r="A13" s="72"/>
      <c r="B13" s="114">
        <v>119</v>
      </c>
      <c r="C13" s="114" t="s">
        <v>486</v>
      </c>
      <c r="D13" s="114">
        <v>123</v>
      </c>
      <c r="E13" s="85"/>
      <c r="F13" s="85"/>
      <c r="G13" s="85"/>
      <c r="H13" s="43"/>
      <c r="I13" s="43"/>
    </row>
    <row r="14" spans="1:16" ht="13.8">
      <c r="A14" s="72"/>
      <c r="B14" s="114">
        <v>125</v>
      </c>
      <c r="C14" s="114" t="s">
        <v>487</v>
      </c>
      <c r="D14" s="114">
        <v>126</v>
      </c>
      <c r="E14" s="85"/>
      <c r="F14" s="85"/>
      <c r="G14" s="85"/>
      <c r="H14" s="43"/>
      <c r="I14" s="43"/>
    </row>
    <row r="15" spans="1:16" ht="26.4">
      <c r="A15" s="72"/>
      <c r="B15" s="114">
        <v>132</v>
      </c>
      <c r="C15" s="113" t="s">
        <v>488</v>
      </c>
      <c r="D15" s="114">
        <v>134</v>
      </c>
      <c r="E15" s="85"/>
      <c r="F15" s="85"/>
      <c r="G15" s="85"/>
    </row>
    <row r="16" spans="1:16" ht="13.8">
      <c r="A16" s="72"/>
      <c r="B16" s="114">
        <v>149</v>
      </c>
      <c r="C16" s="114" t="s">
        <v>489</v>
      </c>
      <c r="D16" s="114">
        <v>158</v>
      </c>
      <c r="E16" s="85"/>
      <c r="F16" s="85"/>
      <c r="G16" s="85"/>
    </row>
    <row r="17" spans="1:7" ht="24">
      <c r="A17" s="72"/>
      <c r="B17" s="114">
        <v>154</v>
      </c>
      <c r="C17" s="409" t="s">
        <v>490</v>
      </c>
      <c r="D17" s="114">
        <v>154</v>
      </c>
      <c r="E17" s="85"/>
      <c r="F17" s="85"/>
      <c r="G17" s="85"/>
    </row>
    <row r="18" spans="1:7" ht="24">
      <c r="A18" s="72"/>
      <c r="B18" s="114">
        <v>157</v>
      </c>
      <c r="C18" s="409" t="s">
        <v>431</v>
      </c>
      <c r="D18" s="114">
        <v>157</v>
      </c>
      <c r="E18" s="85"/>
      <c r="F18" s="85"/>
      <c r="G18" s="85"/>
    </row>
    <row r="19" spans="1:7" ht="38.25" customHeight="1">
      <c r="A19" s="72"/>
      <c r="B19" s="655" t="s">
        <v>850</v>
      </c>
      <c r="C19" s="655"/>
      <c r="D19" s="655"/>
      <c r="E19" s="85"/>
      <c r="F19" s="85"/>
      <c r="G19" s="85"/>
    </row>
    <row r="20" spans="1:7">
      <c r="A20" s="72"/>
      <c r="B20" s="72"/>
      <c r="C20" s="183"/>
      <c r="D20" s="72"/>
      <c r="E20" s="72"/>
      <c r="F20" s="72"/>
      <c r="G20" s="72"/>
    </row>
    <row r="26" spans="1:7">
      <c r="G26" s="44"/>
    </row>
    <row r="27" spans="1:7">
      <c r="G27" s="44"/>
    </row>
    <row r="28" spans="1:7">
      <c r="G28" s="44"/>
    </row>
  </sheetData>
  <mergeCells count="5">
    <mergeCell ref="B2:G2"/>
    <mergeCell ref="C3:C4"/>
    <mergeCell ref="F3:F4"/>
    <mergeCell ref="K5:P6"/>
    <mergeCell ref="B19:D19"/>
  </mergeCells>
  <phoneticPr fontId="2"/>
  <pageMargins left="0.7" right="0.7" top="0.75" bottom="0.75" header="0.3" footer="0.3"/>
  <pageSetup paperSize="9" orientation="portrait" horizontalDpi="4294967293"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F8"/>
    </sheetView>
  </sheetViews>
  <sheetFormatPr defaultColWidth="8.88671875" defaultRowHeight="13.2"/>
  <cols>
    <col min="1" max="1" width="14.88671875" style="3" customWidth="1"/>
    <col min="2" max="2" width="14.77734375" style="3" customWidth="1"/>
    <col min="3" max="3" width="18.33203125" style="3" customWidth="1"/>
    <col min="4" max="4" width="18.6640625" style="3" customWidth="1"/>
    <col min="5" max="5" width="21.44140625" style="3" customWidth="1"/>
    <col min="6" max="16384" width="8.88671875" style="3"/>
  </cols>
  <sheetData>
    <row r="1" spans="1:6">
      <c r="A1" s="72"/>
      <c r="B1" s="72"/>
      <c r="C1" s="72"/>
      <c r="D1" s="72"/>
      <c r="E1" s="72"/>
      <c r="F1" s="72"/>
    </row>
    <row r="2" spans="1:6" ht="28.5" customHeight="1">
      <c r="A2" s="72"/>
      <c r="B2" s="663" t="s">
        <v>782</v>
      </c>
      <c r="C2" s="652"/>
      <c r="D2" s="652"/>
      <c r="E2" s="652"/>
      <c r="F2" s="72"/>
    </row>
    <row r="3" spans="1:6" ht="13.8">
      <c r="A3" s="72"/>
      <c r="B3" s="114"/>
      <c r="C3" s="114" t="s">
        <v>494</v>
      </c>
      <c r="D3" s="114" t="s">
        <v>495</v>
      </c>
      <c r="E3" s="114" t="s">
        <v>148</v>
      </c>
      <c r="F3" s="72"/>
    </row>
    <row r="4" spans="1:6" s="71" customFormat="1" ht="13.8">
      <c r="A4" s="72"/>
      <c r="B4" s="114" t="s">
        <v>492</v>
      </c>
      <c r="C4" s="410">
        <v>1896675.8119999999</v>
      </c>
      <c r="D4" s="410">
        <v>412494.97499999998</v>
      </c>
      <c r="E4" s="410">
        <v>2418.48</v>
      </c>
      <c r="F4" s="72"/>
    </row>
    <row r="5" spans="1:6" ht="13.8">
      <c r="A5" s="72"/>
      <c r="B5" s="114" t="s">
        <v>493</v>
      </c>
      <c r="C5" s="410">
        <v>1884133.4069999999</v>
      </c>
      <c r="D5" s="410">
        <v>397855.63699999999</v>
      </c>
      <c r="E5" s="410">
        <v>2677.56</v>
      </c>
      <c r="F5" s="72"/>
    </row>
    <row r="6" spans="1:6" ht="25.5" customHeight="1">
      <c r="A6" s="72"/>
      <c r="B6" s="660" t="s">
        <v>851</v>
      </c>
      <c r="C6" s="660"/>
      <c r="D6" s="660"/>
      <c r="E6" s="660"/>
      <c r="F6" s="72"/>
    </row>
    <row r="7" spans="1:6">
      <c r="A7" s="72"/>
      <c r="B7" s="636"/>
      <c r="C7" s="636"/>
      <c r="D7" s="636"/>
      <c r="E7" s="636"/>
      <c r="F7" s="72"/>
    </row>
    <row r="8" spans="1:6" ht="13.8">
      <c r="A8" s="72"/>
      <c r="B8" s="411"/>
      <c r="C8" s="85"/>
      <c r="D8" s="85"/>
      <c r="E8" s="85"/>
      <c r="F8" s="72"/>
    </row>
  </sheetData>
  <mergeCells count="3">
    <mergeCell ref="B2:E2"/>
    <mergeCell ref="B6:E6"/>
    <mergeCell ref="B7:E7"/>
  </mergeCells>
  <phoneticPr fontId="2"/>
  <pageMargins left="0.7" right="0.7" top="0.75" bottom="0.75" header="0.3" footer="0.3"/>
  <pageSetup paperSize="9" orientation="portrait" horizontalDpi="4294967293"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3"/>
  <sheetViews>
    <sheetView workbookViewId="0">
      <selection activeCell="D3" sqref="D3:J23"/>
    </sheetView>
  </sheetViews>
  <sheetFormatPr defaultColWidth="8.88671875" defaultRowHeight="13.2"/>
  <cols>
    <col min="1" max="1" width="9" style="13" customWidth="1"/>
    <col min="2" max="4" width="8.88671875" style="13"/>
    <col min="5" max="5" width="15.44140625" style="13" customWidth="1"/>
    <col min="6" max="6" width="20.77734375" style="13" customWidth="1"/>
    <col min="7" max="7" width="13" style="13" customWidth="1"/>
    <col min="8" max="8" width="11.6640625" style="13" customWidth="1"/>
    <col min="9" max="9" width="11.88671875" style="13" customWidth="1"/>
    <col min="10" max="16384" width="8.88671875" style="13"/>
  </cols>
  <sheetData>
    <row r="3" spans="4:11">
      <c r="D3" s="185"/>
      <c r="E3" s="185"/>
      <c r="F3" s="185"/>
      <c r="G3" s="185"/>
      <c r="H3" s="185"/>
      <c r="I3" s="185"/>
      <c r="J3" s="185"/>
    </row>
    <row r="4" spans="4:11" ht="13.8">
      <c r="D4" s="185"/>
      <c r="E4" s="665" t="s">
        <v>783</v>
      </c>
      <c r="F4" s="666"/>
      <c r="G4" s="666"/>
      <c r="H4" s="666"/>
      <c r="I4" s="666"/>
      <c r="J4" s="72"/>
    </row>
    <row r="5" spans="4:11" ht="27.6">
      <c r="D5" s="185"/>
      <c r="E5" s="412" t="s">
        <v>496</v>
      </c>
      <c r="F5" s="413" t="s">
        <v>497</v>
      </c>
      <c r="G5" s="414" t="s">
        <v>743</v>
      </c>
      <c r="H5" s="415" t="s">
        <v>503</v>
      </c>
      <c r="I5" s="415" t="s">
        <v>505</v>
      </c>
      <c r="J5" s="185"/>
    </row>
    <row r="6" spans="4:11" ht="14.1" customHeight="1">
      <c r="D6" s="185"/>
      <c r="E6" s="114" t="s">
        <v>414</v>
      </c>
      <c r="F6" s="81" t="s">
        <v>504</v>
      </c>
      <c r="G6" s="68">
        <v>5141</v>
      </c>
      <c r="H6" s="68">
        <v>1888</v>
      </c>
      <c r="I6" s="81">
        <v>34.700000000000003</v>
      </c>
      <c r="J6" s="185"/>
    </row>
    <row r="7" spans="4:11" ht="14.1" customHeight="1">
      <c r="D7" s="185"/>
      <c r="E7" s="114" t="s">
        <v>440</v>
      </c>
      <c r="F7" s="81" t="s">
        <v>504</v>
      </c>
      <c r="G7" s="68">
        <v>2080</v>
      </c>
      <c r="H7" s="68">
        <v>1296</v>
      </c>
      <c r="I7" s="81">
        <v>62.4</v>
      </c>
      <c r="J7" s="185"/>
      <c r="K7" s="110"/>
    </row>
    <row r="8" spans="4:11" ht="14.1" customHeight="1">
      <c r="D8" s="185"/>
      <c r="E8" s="603" t="s">
        <v>415</v>
      </c>
      <c r="F8" s="81" t="s">
        <v>498</v>
      </c>
      <c r="G8" s="68">
        <v>1405</v>
      </c>
      <c r="H8" s="68">
        <v>1282</v>
      </c>
      <c r="I8" s="81">
        <v>91.2</v>
      </c>
      <c r="J8" s="185"/>
    </row>
    <row r="9" spans="4:11" ht="14.1" customHeight="1">
      <c r="D9" s="185"/>
      <c r="E9" s="604"/>
      <c r="F9" s="81" t="s">
        <v>491</v>
      </c>
      <c r="G9" s="68">
        <v>1509</v>
      </c>
      <c r="H9" s="144" t="s">
        <v>443</v>
      </c>
      <c r="I9" s="144" t="s">
        <v>443</v>
      </c>
      <c r="J9" s="185"/>
    </row>
    <row r="10" spans="4:11" ht="14.1" customHeight="1">
      <c r="D10" s="185"/>
      <c r="E10" s="518" t="s">
        <v>417</v>
      </c>
      <c r="F10" s="81" t="s">
        <v>499</v>
      </c>
      <c r="G10" s="68">
        <v>6114</v>
      </c>
      <c r="H10" s="667" t="s">
        <v>443</v>
      </c>
      <c r="I10" s="667">
        <v>78</v>
      </c>
      <c r="J10" s="185"/>
      <c r="K10" s="3"/>
    </row>
    <row r="11" spans="4:11" ht="14.1" customHeight="1">
      <c r="D11" s="185"/>
      <c r="E11" s="518"/>
      <c r="F11" s="81" t="s">
        <v>504</v>
      </c>
      <c r="G11" s="68">
        <v>209</v>
      </c>
      <c r="H11" s="667"/>
      <c r="I11" s="667"/>
      <c r="J11" s="185"/>
      <c r="K11" s="3"/>
    </row>
    <row r="12" spans="4:11" ht="14.1" customHeight="1">
      <c r="D12" s="185"/>
      <c r="E12" s="518"/>
      <c r="F12" s="81" t="s">
        <v>500</v>
      </c>
      <c r="G12" s="68">
        <v>1392</v>
      </c>
      <c r="H12" s="667"/>
      <c r="I12" s="667"/>
      <c r="J12" s="185"/>
      <c r="K12" s="3"/>
    </row>
    <row r="13" spans="4:11" ht="14.1" customHeight="1">
      <c r="D13" s="185"/>
      <c r="E13" s="518"/>
      <c r="F13" s="81" t="s">
        <v>491</v>
      </c>
      <c r="G13" s="68">
        <v>4513</v>
      </c>
      <c r="H13" s="667"/>
      <c r="I13" s="667"/>
      <c r="J13" s="185"/>
      <c r="K13" s="3"/>
    </row>
    <row r="14" spans="4:11" ht="14.1" customHeight="1">
      <c r="D14" s="185"/>
      <c r="E14" s="114" t="s">
        <v>413</v>
      </c>
      <c r="F14" s="81" t="s">
        <v>498</v>
      </c>
      <c r="G14" s="68">
        <v>3003</v>
      </c>
      <c r="H14" s="81">
        <v>91</v>
      </c>
      <c r="I14" s="157">
        <f>H14/G14*100</f>
        <v>3.0303030303030303</v>
      </c>
      <c r="J14" s="185"/>
    </row>
    <row r="15" spans="4:11" ht="14.1" customHeight="1">
      <c r="D15" s="185"/>
      <c r="E15" s="518" t="s">
        <v>451</v>
      </c>
      <c r="F15" s="81" t="s">
        <v>504</v>
      </c>
      <c r="G15" s="68">
        <v>385</v>
      </c>
      <c r="H15" s="81">
        <v>292</v>
      </c>
      <c r="I15" s="292">
        <f>H15/G15</f>
        <v>0.75844155844155847</v>
      </c>
      <c r="J15" s="185"/>
    </row>
    <row r="16" spans="4:11" ht="14.1" customHeight="1">
      <c r="D16" s="185"/>
      <c r="E16" s="518"/>
      <c r="F16" s="81" t="s">
        <v>491</v>
      </c>
      <c r="G16" s="68">
        <v>1717</v>
      </c>
      <c r="H16" s="144" t="s">
        <v>443</v>
      </c>
      <c r="I16" s="144" t="s">
        <v>443</v>
      </c>
      <c r="J16" s="185"/>
    </row>
    <row r="17" spans="2:11" ht="14.1" customHeight="1">
      <c r="D17" s="185"/>
      <c r="E17" s="531" t="s">
        <v>501</v>
      </c>
      <c r="F17" s="81" t="s">
        <v>504</v>
      </c>
      <c r="G17" s="68">
        <v>250.45</v>
      </c>
      <c r="H17" s="68">
        <v>94.617000000000004</v>
      </c>
      <c r="I17" s="416">
        <f>H17/G17*100</f>
        <v>37.778798163306057</v>
      </c>
      <c r="J17" s="417"/>
    </row>
    <row r="18" spans="2:11" ht="14.1" customHeight="1">
      <c r="D18" s="185"/>
      <c r="E18" s="518"/>
      <c r="F18" s="81" t="s">
        <v>491</v>
      </c>
      <c r="G18" s="68">
        <v>662.84799999999996</v>
      </c>
      <c r="H18" s="144" t="s">
        <v>443</v>
      </c>
      <c r="I18" s="144" t="s">
        <v>443</v>
      </c>
      <c r="J18" s="417"/>
      <c r="K18" s="27"/>
    </row>
    <row r="19" spans="2:11" ht="14.1" customHeight="1">
      <c r="B19" s="26"/>
      <c r="D19" s="72"/>
      <c r="E19" s="531" t="s">
        <v>502</v>
      </c>
      <c r="F19" s="81" t="s">
        <v>504</v>
      </c>
      <c r="G19" s="68">
        <v>386.05200000000002</v>
      </c>
      <c r="H19" s="68">
        <v>315.24700000000001</v>
      </c>
      <c r="I19" s="81">
        <v>81.7</v>
      </c>
      <c r="J19" s="185"/>
    </row>
    <row r="20" spans="2:11" ht="13.2" customHeight="1">
      <c r="D20" s="417"/>
      <c r="E20" s="531"/>
      <c r="F20" s="81" t="s">
        <v>491</v>
      </c>
      <c r="G20" s="68">
        <v>929.73699999999997</v>
      </c>
      <c r="H20" s="144" t="s">
        <v>443</v>
      </c>
      <c r="I20" s="144" t="s">
        <v>443</v>
      </c>
      <c r="J20" s="185"/>
    </row>
    <row r="21" spans="2:11" ht="43.5" customHeight="1">
      <c r="D21" s="185"/>
      <c r="E21" s="664" t="s">
        <v>852</v>
      </c>
      <c r="F21" s="664"/>
      <c r="G21" s="664"/>
      <c r="H21" s="664"/>
      <c r="I21" s="664"/>
      <c r="J21" s="185"/>
    </row>
    <row r="22" spans="2:11" ht="26.4" customHeight="1">
      <c r="D22" s="185"/>
      <c r="E22" s="639" t="s">
        <v>506</v>
      </c>
      <c r="F22" s="639"/>
      <c r="G22" s="639"/>
      <c r="H22" s="639"/>
      <c r="I22" s="639"/>
      <c r="J22" s="185"/>
    </row>
    <row r="23" spans="2:11">
      <c r="D23" s="185"/>
      <c r="E23" s="185"/>
      <c r="F23" s="185"/>
      <c r="G23" s="185"/>
      <c r="H23" s="185"/>
      <c r="I23" s="185"/>
      <c r="J23" s="185"/>
    </row>
  </sheetData>
  <mergeCells count="10">
    <mergeCell ref="E4:I4"/>
    <mergeCell ref="E10:E13"/>
    <mergeCell ref="H10:H13"/>
    <mergeCell ref="I10:I13"/>
    <mergeCell ref="E8:E9"/>
    <mergeCell ref="E15:E16"/>
    <mergeCell ref="E17:E18"/>
    <mergeCell ref="E19:E20"/>
    <mergeCell ref="E22:I22"/>
    <mergeCell ref="E21:I21"/>
  </mergeCells>
  <phoneticPr fontId="2"/>
  <pageMargins left="0.7" right="0.7" top="0.75" bottom="0.75" header="0.3" footer="0.3"/>
  <pageSetup paperSize="9" orientation="portrait" horizontalDpi="4294967293"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1"/>
  <sheetViews>
    <sheetView showGridLines="0" workbookViewId="0">
      <selection activeCell="M19" sqref="M19"/>
    </sheetView>
  </sheetViews>
  <sheetFormatPr defaultRowHeight="13.2"/>
  <cols>
    <col min="1" max="1" width="9" style="6" customWidth="1"/>
    <col min="2" max="2" width="6.33203125" style="6" customWidth="1"/>
    <col min="3" max="3" width="9.44140625" style="6" customWidth="1"/>
    <col min="4" max="4" width="8.77734375" style="6" customWidth="1"/>
    <col min="5" max="5" width="6" style="6" customWidth="1"/>
    <col min="6" max="6" width="7.77734375" style="6" customWidth="1"/>
    <col min="7" max="7" width="6.33203125" style="6" customWidth="1"/>
    <col min="8" max="8" width="5.6640625" style="6" customWidth="1"/>
    <col min="9" max="9" width="8.6640625" style="6" customWidth="1"/>
    <col min="10" max="10" width="7.77734375" style="6" customWidth="1"/>
    <col min="11" max="11" width="6" style="6" customWidth="1"/>
    <col min="12" max="12" width="8.44140625" style="6" customWidth="1"/>
    <col min="13" max="13" width="7" style="6" customWidth="1"/>
    <col min="14" max="14" width="9.33203125" style="6" customWidth="1"/>
    <col min="15" max="251" width="8.88671875" style="6"/>
    <col min="252" max="252" width="12.6640625" style="6" customWidth="1"/>
    <col min="253" max="254" width="25.6640625" style="6" customWidth="1"/>
    <col min="255" max="255" width="20.6640625" style="6" customWidth="1"/>
    <col min="256" max="507" width="8.88671875" style="6"/>
    <col min="508" max="508" width="12.6640625" style="6" customWidth="1"/>
    <col min="509" max="510" width="25.6640625" style="6" customWidth="1"/>
    <col min="511" max="511" width="20.6640625" style="6" customWidth="1"/>
    <col min="512" max="763" width="8.88671875" style="6"/>
    <col min="764" max="764" width="12.6640625" style="6" customWidth="1"/>
    <col min="765" max="766" width="25.6640625" style="6" customWidth="1"/>
    <col min="767" max="767" width="20.6640625" style="6" customWidth="1"/>
    <col min="768" max="1019" width="8.88671875" style="6"/>
    <col min="1020" max="1020" width="12.6640625" style="6" customWidth="1"/>
    <col min="1021" max="1022" width="25.6640625" style="6" customWidth="1"/>
    <col min="1023" max="1023" width="20.6640625" style="6" customWidth="1"/>
    <col min="1024" max="1275" width="8.88671875" style="6"/>
    <col min="1276" max="1276" width="12.6640625" style="6" customWidth="1"/>
    <col min="1277" max="1278" width="25.6640625" style="6" customWidth="1"/>
    <col min="1279" max="1279" width="20.6640625" style="6" customWidth="1"/>
    <col min="1280" max="1531" width="8.88671875" style="6"/>
    <col min="1532" max="1532" width="12.6640625" style="6" customWidth="1"/>
    <col min="1533" max="1534" width="25.6640625" style="6" customWidth="1"/>
    <col min="1535" max="1535" width="20.6640625" style="6" customWidth="1"/>
    <col min="1536" max="1787" width="8.88671875" style="6"/>
    <col min="1788" max="1788" width="12.6640625" style="6" customWidth="1"/>
    <col min="1789" max="1790" width="25.6640625" style="6" customWidth="1"/>
    <col min="1791" max="1791" width="20.6640625" style="6" customWidth="1"/>
    <col min="1792" max="2043" width="8.88671875" style="6"/>
    <col min="2044" max="2044" width="12.6640625" style="6" customWidth="1"/>
    <col min="2045" max="2046" width="25.6640625" style="6" customWidth="1"/>
    <col min="2047" max="2047" width="20.6640625" style="6" customWidth="1"/>
    <col min="2048" max="2299" width="8.88671875" style="6"/>
    <col min="2300" max="2300" width="12.6640625" style="6" customWidth="1"/>
    <col min="2301" max="2302" width="25.6640625" style="6" customWidth="1"/>
    <col min="2303" max="2303" width="20.6640625" style="6" customWidth="1"/>
    <col min="2304" max="2555" width="8.88671875" style="6"/>
    <col min="2556" max="2556" width="12.6640625" style="6" customWidth="1"/>
    <col min="2557" max="2558" width="25.6640625" style="6" customWidth="1"/>
    <col min="2559" max="2559" width="20.6640625" style="6" customWidth="1"/>
    <col min="2560" max="2811" width="8.88671875" style="6"/>
    <col min="2812" max="2812" width="12.6640625" style="6" customWidth="1"/>
    <col min="2813" max="2814" width="25.6640625" style="6" customWidth="1"/>
    <col min="2815" max="2815" width="20.6640625" style="6" customWidth="1"/>
    <col min="2816" max="3067" width="8.88671875" style="6"/>
    <col min="3068" max="3068" width="12.6640625" style="6" customWidth="1"/>
    <col min="3069" max="3070" width="25.6640625" style="6" customWidth="1"/>
    <col min="3071" max="3071" width="20.6640625" style="6" customWidth="1"/>
    <col min="3072" max="3323" width="8.88671875" style="6"/>
    <col min="3324" max="3324" width="12.6640625" style="6" customWidth="1"/>
    <col min="3325" max="3326" width="25.6640625" style="6" customWidth="1"/>
    <col min="3327" max="3327" width="20.6640625" style="6" customWidth="1"/>
    <col min="3328" max="3579" width="8.88671875" style="6"/>
    <col min="3580" max="3580" width="12.6640625" style="6" customWidth="1"/>
    <col min="3581" max="3582" width="25.6640625" style="6" customWidth="1"/>
    <col min="3583" max="3583" width="20.6640625" style="6" customWidth="1"/>
    <col min="3584" max="3835" width="8.88671875" style="6"/>
    <col min="3836" max="3836" width="12.6640625" style="6" customWidth="1"/>
    <col min="3837" max="3838" width="25.6640625" style="6" customWidth="1"/>
    <col min="3839" max="3839" width="20.6640625" style="6" customWidth="1"/>
    <col min="3840" max="4091" width="8.88671875" style="6"/>
    <col min="4092" max="4092" width="12.6640625" style="6" customWidth="1"/>
    <col min="4093" max="4094" width="25.6640625" style="6" customWidth="1"/>
    <col min="4095" max="4095" width="20.6640625" style="6" customWidth="1"/>
    <col min="4096" max="4347" width="8.88671875" style="6"/>
    <col min="4348" max="4348" width="12.6640625" style="6" customWidth="1"/>
    <col min="4349" max="4350" width="25.6640625" style="6" customWidth="1"/>
    <col min="4351" max="4351" width="20.6640625" style="6" customWidth="1"/>
    <col min="4352" max="4603" width="8.88671875" style="6"/>
    <col min="4604" max="4604" width="12.6640625" style="6" customWidth="1"/>
    <col min="4605" max="4606" width="25.6640625" style="6" customWidth="1"/>
    <col min="4607" max="4607" width="20.6640625" style="6" customWidth="1"/>
    <col min="4608" max="4859" width="8.88671875" style="6"/>
    <col min="4860" max="4860" width="12.6640625" style="6" customWidth="1"/>
    <col min="4861" max="4862" width="25.6640625" style="6" customWidth="1"/>
    <col min="4863" max="4863" width="20.6640625" style="6" customWidth="1"/>
    <col min="4864" max="5115" width="8.88671875" style="6"/>
    <col min="5116" max="5116" width="12.6640625" style="6" customWidth="1"/>
    <col min="5117" max="5118" width="25.6640625" style="6" customWidth="1"/>
    <col min="5119" max="5119" width="20.6640625" style="6" customWidth="1"/>
    <col min="5120" max="5371" width="8.88671875" style="6"/>
    <col min="5372" max="5372" width="12.6640625" style="6" customWidth="1"/>
    <col min="5373" max="5374" width="25.6640625" style="6" customWidth="1"/>
    <col min="5375" max="5375" width="20.6640625" style="6" customWidth="1"/>
    <col min="5376" max="5627" width="8.88671875" style="6"/>
    <col min="5628" max="5628" width="12.6640625" style="6" customWidth="1"/>
    <col min="5629" max="5630" width="25.6640625" style="6" customWidth="1"/>
    <col min="5631" max="5631" width="20.6640625" style="6" customWidth="1"/>
    <col min="5632" max="5883" width="8.88671875" style="6"/>
    <col min="5884" max="5884" width="12.6640625" style="6" customWidth="1"/>
    <col min="5885" max="5886" width="25.6640625" style="6" customWidth="1"/>
    <col min="5887" max="5887" width="20.6640625" style="6" customWidth="1"/>
    <col min="5888" max="6139" width="8.88671875" style="6"/>
    <col min="6140" max="6140" width="12.6640625" style="6" customWidth="1"/>
    <col min="6141" max="6142" width="25.6640625" style="6" customWidth="1"/>
    <col min="6143" max="6143" width="20.6640625" style="6" customWidth="1"/>
    <col min="6144" max="6395" width="8.88671875" style="6"/>
    <col min="6396" max="6396" width="12.6640625" style="6" customWidth="1"/>
    <col min="6397" max="6398" width="25.6640625" style="6" customWidth="1"/>
    <col min="6399" max="6399" width="20.6640625" style="6" customWidth="1"/>
    <col min="6400" max="6651" width="8.88671875" style="6"/>
    <col min="6652" max="6652" width="12.6640625" style="6" customWidth="1"/>
    <col min="6653" max="6654" width="25.6640625" style="6" customWidth="1"/>
    <col min="6655" max="6655" width="20.6640625" style="6" customWidth="1"/>
    <col min="6656" max="6907" width="8.88671875" style="6"/>
    <col min="6908" max="6908" width="12.6640625" style="6" customWidth="1"/>
    <col min="6909" max="6910" width="25.6640625" style="6" customWidth="1"/>
    <col min="6911" max="6911" width="20.6640625" style="6" customWidth="1"/>
    <col min="6912" max="7163" width="8.88671875" style="6"/>
    <col min="7164" max="7164" width="12.6640625" style="6" customWidth="1"/>
    <col min="7165" max="7166" width="25.6640625" style="6" customWidth="1"/>
    <col min="7167" max="7167" width="20.6640625" style="6" customWidth="1"/>
    <col min="7168" max="7419" width="8.88671875" style="6"/>
    <col min="7420" max="7420" width="12.6640625" style="6" customWidth="1"/>
    <col min="7421" max="7422" width="25.6640625" style="6" customWidth="1"/>
    <col min="7423" max="7423" width="20.6640625" style="6" customWidth="1"/>
    <col min="7424" max="7675" width="8.88671875" style="6"/>
    <col min="7676" max="7676" width="12.6640625" style="6" customWidth="1"/>
    <col min="7677" max="7678" width="25.6640625" style="6" customWidth="1"/>
    <col min="7679" max="7679" width="20.6640625" style="6" customWidth="1"/>
    <col min="7680" max="7931" width="8.88671875" style="6"/>
    <col min="7932" max="7932" width="12.6640625" style="6" customWidth="1"/>
    <col min="7933" max="7934" width="25.6640625" style="6" customWidth="1"/>
    <col min="7935" max="7935" width="20.6640625" style="6" customWidth="1"/>
    <col min="7936" max="8187" width="8.88671875" style="6"/>
    <col min="8188" max="8188" width="12.6640625" style="6" customWidth="1"/>
    <col min="8189" max="8190" width="25.6640625" style="6" customWidth="1"/>
    <col min="8191" max="8191" width="20.6640625" style="6" customWidth="1"/>
    <col min="8192" max="8443" width="8.88671875" style="6"/>
    <col min="8444" max="8444" width="12.6640625" style="6" customWidth="1"/>
    <col min="8445" max="8446" width="25.6640625" style="6" customWidth="1"/>
    <col min="8447" max="8447" width="20.6640625" style="6" customWidth="1"/>
    <col min="8448" max="8699" width="8.88671875" style="6"/>
    <col min="8700" max="8700" width="12.6640625" style="6" customWidth="1"/>
    <col min="8701" max="8702" width="25.6640625" style="6" customWidth="1"/>
    <col min="8703" max="8703" width="20.6640625" style="6" customWidth="1"/>
    <col min="8704" max="8955" width="8.88671875" style="6"/>
    <col min="8956" max="8956" width="12.6640625" style="6" customWidth="1"/>
    <col min="8957" max="8958" width="25.6640625" style="6" customWidth="1"/>
    <col min="8959" max="8959" width="20.6640625" style="6" customWidth="1"/>
    <col min="8960" max="9211" width="8.88671875" style="6"/>
    <col min="9212" max="9212" width="12.6640625" style="6" customWidth="1"/>
    <col min="9213" max="9214" width="25.6640625" style="6" customWidth="1"/>
    <col min="9215" max="9215" width="20.6640625" style="6" customWidth="1"/>
    <col min="9216" max="9467" width="8.88671875" style="6"/>
    <col min="9468" max="9468" width="12.6640625" style="6" customWidth="1"/>
    <col min="9469" max="9470" width="25.6640625" style="6" customWidth="1"/>
    <col min="9471" max="9471" width="20.6640625" style="6" customWidth="1"/>
    <col min="9472" max="9723" width="8.88671875" style="6"/>
    <col min="9724" max="9724" width="12.6640625" style="6" customWidth="1"/>
    <col min="9725" max="9726" width="25.6640625" style="6" customWidth="1"/>
    <col min="9727" max="9727" width="20.6640625" style="6" customWidth="1"/>
    <col min="9728" max="9979" width="8.88671875" style="6"/>
    <col min="9980" max="9980" width="12.6640625" style="6" customWidth="1"/>
    <col min="9981" max="9982" width="25.6640625" style="6" customWidth="1"/>
    <col min="9983" max="9983" width="20.6640625" style="6" customWidth="1"/>
    <col min="9984" max="10235" width="8.88671875" style="6"/>
    <col min="10236" max="10236" width="12.6640625" style="6" customWidth="1"/>
    <col min="10237" max="10238" width="25.6640625" style="6" customWidth="1"/>
    <col min="10239" max="10239" width="20.6640625" style="6" customWidth="1"/>
    <col min="10240" max="10491" width="8.88671875" style="6"/>
    <col min="10492" max="10492" width="12.6640625" style="6" customWidth="1"/>
    <col min="10493" max="10494" width="25.6640625" style="6" customWidth="1"/>
    <col min="10495" max="10495" width="20.6640625" style="6" customWidth="1"/>
    <col min="10496" max="10747" width="8.88671875" style="6"/>
    <col min="10748" max="10748" width="12.6640625" style="6" customWidth="1"/>
    <col min="10749" max="10750" width="25.6640625" style="6" customWidth="1"/>
    <col min="10751" max="10751" width="20.6640625" style="6" customWidth="1"/>
    <col min="10752" max="11003" width="8.88671875" style="6"/>
    <col min="11004" max="11004" width="12.6640625" style="6" customWidth="1"/>
    <col min="11005" max="11006" width="25.6640625" style="6" customWidth="1"/>
    <col min="11007" max="11007" width="20.6640625" style="6" customWidth="1"/>
    <col min="11008" max="11259" width="8.88671875" style="6"/>
    <col min="11260" max="11260" width="12.6640625" style="6" customWidth="1"/>
    <col min="11261" max="11262" width="25.6640625" style="6" customWidth="1"/>
    <col min="11263" max="11263" width="20.6640625" style="6" customWidth="1"/>
    <col min="11264" max="11515" width="8.88671875" style="6"/>
    <col min="11516" max="11516" width="12.6640625" style="6" customWidth="1"/>
    <col min="11517" max="11518" width="25.6640625" style="6" customWidth="1"/>
    <col min="11519" max="11519" width="20.6640625" style="6" customWidth="1"/>
    <col min="11520" max="11771" width="8.88671875" style="6"/>
    <col min="11772" max="11772" width="12.6640625" style="6" customWidth="1"/>
    <col min="11773" max="11774" width="25.6640625" style="6" customWidth="1"/>
    <col min="11775" max="11775" width="20.6640625" style="6" customWidth="1"/>
    <col min="11776" max="12027" width="8.88671875" style="6"/>
    <col min="12028" max="12028" width="12.6640625" style="6" customWidth="1"/>
    <col min="12029" max="12030" width="25.6640625" style="6" customWidth="1"/>
    <col min="12031" max="12031" width="20.6640625" style="6" customWidth="1"/>
    <col min="12032" max="12283" width="8.88671875" style="6"/>
    <col min="12284" max="12284" width="12.6640625" style="6" customWidth="1"/>
    <col min="12285" max="12286" width="25.6640625" style="6" customWidth="1"/>
    <col min="12287" max="12287" width="20.6640625" style="6" customWidth="1"/>
    <col min="12288" max="12539" width="8.88671875" style="6"/>
    <col min="12540" max="12540" width="12.6640625" style="6" customWidth="1"/>
    <col min="12541" max="12542" width="25.6640625" style="6" customWidth="1"/>
    <col min="12543" max="12543" width="20.6640625" style="6" customWidth="1"/>
    <col min="12544" max="12795" width="8.88671875" style="6"/>
    <col min="12796" max="12796" width="12.6640625" style="6" customWidth="1"/>
    <col min="12797" max="12798" width="25.6640625" style="6" customWidth="1"/>
    <col min="12799" max="12799" width="20.6640625" style="6" customWidth="1"/>
    <col min="12800" max="13051" width="8.88671875" style="6"/>
    <col min="13052" max="13052" width="12.6640625" style="6" customWidth="1"/>
    <col min="13053" max="13054" width="25.6640625" style="6" customWidth="1"/>
    <col min="13055" max="13055" width="20.6640625" style="6" customWidth="1"/>
    <col min="13056" max="13307" width="8.88671875" style="6"/>
    <col min="13308" max="13308" width="12.6640625" style="6" customWidth="1"/>
    <col min="13309" max="13310" width="25.6640625" style="6" customWidth="1"/>
    <col min="13311" max="13311" width="20.6640625" style="6" customWidth="1"/>
    <col min="13312" max="13563" width="8.88671875" style="6"/>
    <col min="13564" max="13564" width="12.6640625" style="6" customWidth="1"/>
    <col min="13565" max="13566" width="25.6640625" style="6" customWidth="1"/>
    <col min="13567" max="13567" width="20.6640625" style="6" customWidth="1"/>
    <col min="13568" max="13819" width="8.88671875" style="6"/>
    <col min="13820" max="13820" width="12.6640625" style="6" customWidth="1"/>
    <col min="13821" max="13822" width="25.6640625" style="6" customWidth="1"/>
    <col min="13823" max="13823" width="20.6640625" style="6" customWidth="1"/>
    <col min="13824" max="14075" width="8.88671875" style="6"/>
    <col min="14076" max="14076" width="12.6640625" style="6" customWidth="1"/>
    <col min="14077" max="14078" width="25.6640625" style="6" customWidth="1"/>
    <col min="14079" max="14079" width="20.6640625" style="6" customWidth="1"/>
    <col min="14080" max="14331" width="8.88671875" style="6"/>
    <col min="14332" max="14332" width="12.6640625" style="6" customWidth="1"/>
    <col min="14333" max="14334" width="25.6640625" style="6" customWidth="1"/>
    <col min="14335" max="14335" width="20.6640625" style="6" customWidth="1"/>
    <col min="14336" max="14587" width="8.88671875" style="6"/>
    <col min="14588" max="14588" width="12.6640625" style="6" customWidth="1"/>
    <col min="14589" max="14590" width="25.6640625" style="6" customWidth="1"/>
    <col min="14591" max="14591" width="20.6640625" style="6" customWidth="1"/>
    <col min="14592" max="14843" width="8.88671875" style="6"/>
    <col min="14844" max="14844" width="12.6640625" style="6" customWidth="1"/>
    <col min="14845" max="14846" width="25.6640625" style="6" customWidth="1"/>
    <col min="14847" max="14847" width="20.6640625" style="6" customWidth="1"/>
    <col min="14848" max="15099" width="8.88671875" style="6"/>
    <col min="15100" max="15100" width="12.6640625" style="6" customWidth="1"/>
    <col min="15101" max="15102" width="25.6640625" style="6" customWidth="1"/>
    <col min="15103" max="15103" width="20.6640625" style="6" customWidth="1"/>
    <col min="15104" max="15355" width="8.88671875" style="6"/>
    <col min="15356" max="15356" width="12.6640625" style="6" customWidth="1"/>
    <col min="15357" max="15358" width="25.6640625" style="6" customWidth="1"/>
    <col min="15359" max="15359" width="20.6640625" style="6" customWidth="1"/>
    <col min="15360" max="15611" width="8.88671875" style="6"/>
    <col min="15612" max="15612" width="12.6640625" style="6" customWidth="1"/>
    <col min="15613" max="15614" width="25.6640625" style="6" customWidth="1"/>
    <col min="15615" max="15615" width="20.6640625" style="6" customWidth="1"/>
    <col min="15616" max="15867" width="8.88671875" style="6"/>
    <col min="15868" max="15868" width="12.6640625" style="6" customWidth="1"/>
    <col min="15869" max="15870" width="25.6640625" style="6" customWidth="1"/>
    <col min="15871" max="15871" width="20.6640625" style="6" customWidth="1"/>
    <col min="15872" max="16123" width="8.88671875" style="6"/>
    <col min="16124" max="16124" width="12.6640625" style="6" customWidth="1"/>
    <col min="16125" max="16126" width="25.6640625" style="6" customWidth="1"/>
    <col min="16127" max="16127" width="20.6640625" style="6" customWidth="1"/>
    <col min="16128" max="16384" width="8.88671875" style="6"/>
  </cols>
  <sheetData>
    <row r="2" spans="2:15" ht="13.8">
      <c r="B2" s="670" t="s">
        <v>784</v>
      </c>
      <c r="C2" s="671"/>
      <c r="D2" s="671"/>
      <c r="E2" s="671"/>
      <c r="F2" s="671"/>
      <c r="G2" s="671"/>
      <c r="H2" s="671"/>
      <c r="I2" s="671"/>
      <c r="J2" s="671"/>
      <c r="K2" s="671"/>
      <c r="L2" s="671"/>
      <c r="M2" s="671"/>
      <c r="N2" s="671"/>
    </row>
    <row r="3" spans="2:15" ht="13.8">
      <c r="B3" s="672" t="s">
        <v>513</v>
      </c>
      <c r="C3" s="625"/>
      <c r="D3" s="625"/>
      <c r="E3" s="625"/>
      <c r="F3" s="625"/>
      <c r="G3" s="625"/>
      <c r="H3" s="625"/>
      <c r="I3" s="625"/>
      <c r="J3" s="625"/>
      <c r="K3" s="625"/>
      <c r="L3" s="625" t="s">
        <v>507</v>
      </c>
      <c r="M3" s="625"/>
      <c r="N3" s="625"/>
    </row>
    <row r="4" spans="2:15" ht="13.8">
      <c r="B4" s="625" t="s">
        <v>508</v>
      </c>
      <c r="C4" s="625"/>
      <c r="D4" s="625"/>
      <c r="E4" s="625"/>
      <c r="F4" s="625" t="s">
        <v>509</v>
      </c>
      <c r="G4" s="625"/>
      <c r="H4" s="625"/>
      <c r="I4" s="625" t="s">
        <v>510</v>
      </c>
      <c r="J4" s="625"/>
      <c r="K4" s="625"/>
      <c r="L4" s="673" t="s">
        <v>511</v>
      </c>
      <c r="M4" s="673"/>
      <c r="N4" s="673"/>
    </row>
    <row r="5" spans="2:15" ht="20.100000000000001" customHeight="1">
      <c r="B5" s="88" t="s">
        <v>512</v>
      </c>
      <c r="C5" s="69" t="s">
        <v>22</v>
      </c>
      <c r="D5" s="69" t="s">
        <v>23</v>
      </c>
      <c r="E5" s="86" t="s">
        <v>24</v>
      </c>
      <c r="F5" s="69" t="s">
        <v>25</v>
      </c>
      <c r="G5" s="69" t="s">
        <v>23</v>
      </c>
      <c r="H5" s="86" t="s">
        <v>24</v>
      </c>
      <c r="I5" s="69" t="s">
        <v>26</v>
      </c>
      <c r="J5" s="69" t="s">
        <v>23</v>
      </c>
      <c r="K5" s="86" t="s">
        <v>24</v>
      </c>
      <c r="L5" s="69" t="s">
        <v>22</v>
      </c>
      <c r="M5" s="69" t="s">
        <v>23</v>
      </c>
      <c r="N5" s="86" t="s">
        <v>24</v>
      </c>
    </row>
    <row r="6" spans="2:15" ht="20.100000000000001" customHeight="1">
      <c r="B6" s="69">
        <v>2007</v>
      </c>
      <c r="C6" s="89">
        <v>1238177.7582699999</v>
      </c>
      <c r="D6" s="89">
        <v>200684.38113999998</v>
      </c>
      <c r="E6" s="87">
        <f>D6/C6</f>
        <v>0.16208042811268</v>
      </c>
      <c r="F6" s="89">
        <v>21252.9548</v>
      </c>
      <c r="G6" s="89">
        <v>721.83349999999996</v>
      </c>
      <c r="H6" s="87">
        <f>G6/F6</f>
        <v>3.3963912632044929E-2</v>
      </c>
      <c r="I6" s="89">
        <v>4540.0495999999994</v>
      </c>
      <c r="J6" s="89">
        <v>857.14175999999998</v>
      </c>
      <c r="K6" s="87">
        <f>J6/I6</f>
        <v>0.18879568187977508</v>
      </c>
      <c r="L6" s="89">
        <v>66609.164649999992</v>
      </c>
      <c r="M6" s="89">
        <v>15491.858970000001</v>
      </c>
      <c r="N6" s="87">
        <f>(M6/L6)</f>
        <v>0.23257849053358459</v>
      </c>
    </row>
    <row r="7" spans="2:15" ht="20.100000000000001" customHeight="1">
      <c r="B7" s="69">
        <v>2009</v>
      </c>
      <c r="C7" s="89">
        <v>1006108.2433199999</v>
      </c>
      <c r="D7" s="89">
        <v>160198.67034000001</v>
      </c>
      <c r="E7" s="87">
        <f>D7/C7</f>
        <v>0.15922607870835989</v>
      </c>
      <c r="F7" s="89">
        <v>15018.964599999998</v>
      </c>
      <c r="G7" s="89">
        <v>808.07210000000009</v>
      </c>
      <c r="H7" s="87">
        <f>G7/F7</f>
        <v>5.3803449273726912E-2</v>
      </c>
      <c r="I7" s="89">
        <v>2451.7963</v>
      </c>
      <c r="J7" s="89">
        <v>464.90809999999993</v>
      </c>
      <c r="K7" s="87">
        <f>J7/I7</f>
        <v>0.18961938232796907</v>
      </c>
      <c r="L7" s="89">
        <v>55367.884720000002</v>
      </c>
      <c r="M7" s="89">
        <v>12936.055020000002</v>
      </c>
      <c r="N7" s="87">
        <f>(M7/L7)</f>
        <v>0.23363823785970347</v>
      </c>
    </row>
    <row r="8" spans="2:15" ht="19.2" customHeight="1">
      <c r="B8" s="69">
        <v>2013</v>
      </c>
      <c r="C8" s="89">
        <v>965269.72158000001</v>
      </c>
      <c r="D8" s="89">
        <v>139514.45694</v>
      </c>
      <c r="E8" s="87">
        <f>D8/C8</f>
        <v>0.14453416886591658</v>
      </c>
      <c r="F8" s="89">
        <v>16330.9082</v>
      </c>
      <c r="G8" s="89">
        <v>1141.12203</v>
      </c>
      <c r="H8" s="87">
        <f>G8/F8</f>
        <v>6.9874988948869357E-2</v>
      </c>
      <c r="I8" s="89">
        <v>14768.0239</v>
      </c>
      <c r="J8" s="89">
        <v>2432.3456499999998</v>
      </c>
      <c r="K8" s="87">
        <f>J8/I8</f>
        <v>0.1647035288180973</v>
      </c>
      <c r="L8" s="89">
        <v>29695.95768</v>
      </c>
      <c r="M8" s="89">
        <v>6873.1376500000006</v>
      </c>
      <c r="N8" s="87">
        <f>(M8/L8)</f>
        <v>0.23145027764600454</v>
      </c>
    </row>
    <row r="9" spans="2:15" ht="18" customHeight="1">
      <c r="B9" s="668" t="s">
        <v>853</v>
      </c>
      <c r="C9" s="669"/>
      <c r="D9" s="669"/>
      <c r="E9" s="669"/>
      <c r="F9" s="669"/>
      <c r="G9" s="669"/>
      <c r="H9" s="669"/>
      <c r="I9" s="669"/>
      <c r="J9" s="669"/>
      <c r="K9" s="669"/>
      <c r="L9" s="669"/>
      <c r="M9" s="669"/>
      <c r="N9" s="669"/>
    </row>
    <row r="10" spans="2:15" ht="18">
      <c r="B10" s="669"/>
      <c r="C10" s="669"/>
      <c r="D10" s="669"/>
      <c r="E10" s="669"/>
      <c r="F10" s="669"/>
      <c r="G10" s="669"/>
      <c r="H10" s="669"/>
      <c r="I10" s="669"/>
      <c r="J10" s="669"/>
      <c r="K10" s="669"/>
      <c r="L10" s="669"/>
      <c r="M10" s="669"/>
      <c r="N10" s="669"/>
      <c r="O10" s="28"/>
    </row>
    <row r="11" spans="2:15">
      <c r="J11" s="29" t="s">
        <v>27</v>
      </c>
    </row>
  </sheetData>
  <mergeCells count="8">
    <mergeCell ref="B9:N10"/>
    <mergeCell ref="B2:N2"/>
    <mergeCell ref="B3:K3"/>
    <mergeCell ref="B4:E4"/>
    <mergeCell ref="F4:H4"/>
    <mergeCell ref="I4:K4"/>
    <mergeCell ref="L4:N4"/>
    <mergeCell ref="L3:N3"/>
  </mergeCells>
  <phoneticPr fontId="2"/>
  <pageMargins left="0.75" right="0.75" top="1" bottom="1" header="0.5" footer="0.5"/>
  <pageSetup paperSize="5" orientation="portrait"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10"/>
  <sheetViews>
    <sheetView workbookViewId="0">
      <selection activeCell="G22" sqref="G22"/>
    </sheetView>
  </sheetViews>
  <sheetFormatPr defaultColWidth="8.88671875" defaultRowHeight="13.2"/>
  <cols>
    <col min="1" max="1" width="9" style="3" customWidth="1"/>
    <col min="2" max="3" width="8.88671875" style="3"/>
    <col min="4" max="4" width="11.88671875" style="3" customWidth="1"/>
    <col min="5" max="5" width="8.88671875" style="3"/>
    <col min="6" max="6" width="11.33203125" style="3" customWidth="1"/>
    <col min="7" max="7" width="9.77734375" style="3" customWidth="1"/>
    <col min="8" max="8" width="10.44140625" style="3" customWidth="1"/>
    <col min="9" max="9" width="12.33203125" style="3" customWidth="1"/>
    <col min="10" max="10" width="10.33203125" style="3" customWidth="1"/>
    <col min="11" max="11" width="9.21875" style="3" customWidth="1"/>
    <col min="12" max="12" width="10.6640625" style="3" customWidth="1"/>
    <col min="13" max="13" width="12" style="3" customWidth="1"/>
    <col min="14" max="16384" width="8.88671875" style="3"/>
  </cols>
  <sheetData>
    <row r="1" spans="5:15">
      <c r="E1" s="72"/>
      <c r="F1" s="72"/>
      <c r="G1" s="72"/>
      <c r="H1" s="72"/>
      <c r="I1" s="72"/>
      <c r="J1" s="72"/>
      <c r="K1" s="72"/>
      <c r="L1" s="72"/>
      <c r="M1" s="72"/>
    </row>
    <row r="2" spans="5:15" ht="13.8">
      <c r="E2" s="72"/>
      <c r="F2" s="674" t="s">
        <v>785</v>
      </c>
      <c r="G2" s="675"/>
      <c r="H2" s="675"/>
      <c r="I2" s="675"/>
      <c r="J2" s="675"/>
      <c r="K2" s="675"/>
      <c r="L2" s="675"/>
      <c r="M2" s="236"/>
      <c r="N2" s="18"/>
      <c r="O2" s="18"/>
    </row>
    <row r="3" spans="5:15" ht="13.8">
      <c r="E3" s="72"/>
      <c r="F3" s="114" t="s">
        <v>514</v>
      </c>
      <c r="G3" s="114" t="s">
        <v>515</v>
      </c>
      <c r="H3" s="114" t="s">
        <v>516</v>
      </c>
      <c r="I3" s="114" t="s">
        <v>517</v>
      </c>
      <c r="J3" s="114" t="s">
        <v>518</v>
      </c>
      <c r="K3" s="114" t="s">
        <v>519</v>
      </c>
      <c r="L3" s="114" t="s">
        <v>499</v>
      </c>
      <c r="M3" s="72"/>
    </row>
    <row r="4" spans="5:15" s="71" customFormat="1" ht="13.8">
      <c r="E4" s="72"/>
      <c r="F4" s="114" t="s">
        <v>492</v>
      </c>
      <c r="G4" s="418">
        <v>1202</v>
      </c>
      <c r="H4" s="418">
        <v>70</v>
      </c>
      <c r="I4" s="418">
        <v>63</v>
      </c>
      <c r="J4" s="418">
        <v>70</v>
      </c>
      <c r="K4" s="418">
        <v>17</v>
      </c>
      <c r="L4" s="418">
        <v>1422</v>
      </c>
      <c r="M4" s="72"/>
    </row>
    <row r="5" spans="5:15" ht="13.8">
      <c r="E5" s="72"/>
      <c r="F5" s="114" t="s">
        <v>493</v>
      </c>
      <c r="G5" s="418">
        <v>1132</v>
      </c>
      <c r="H5" s="418">
        <v>73</v>
      </c>
      <c r="I5" s="418">
        <v>72</v>
      </c>
      <c r="J5" s="418">
        <v>65</v>
      </c>
      <c r="K5" s="418">
        <v>22</v>
      </c>
      <c r="L5" s="418">
        <v>1364</v>
      </c>
      <c r="M5" s="72"/>
    </row>
    <row r="6" spans="5:15" ht="24" customHeight="1">
      <c r="E6" s="72"/>
      <c r="F6" s="660" t="s">
        <v>854</v>
      </c>
      <c r="G6" s="660"/>
      <c r="H6" s="660"/>
      <c r="I6" s="660"/>
      <c r="J6" s="660"/>
      <c r="K6" s="660"/>
      <c r="L6" s="660"/>
      <c r="M6" s="72"/>
    </row>
    <row r="7" spans="5:15">
      <c r="E7" s="72"/>
      <c r="F7" s="561"/>
      <c r="G7" s="561"/>
      <c r="H7" s="561"/>
      <c r="I7" s="561"/>
      <c r="J7" s="561"/>
      <c r="K7" s="561"/>
      <c r="L7" s="561"/>
      <c r="M7" s="72"/>
    </row>
    <row r="8" spans="5:15" ht="13.2" customHeight="1">
      <c r="E8" s="72"/>
      <c r="F8" s="146"/>
      <c r="G8" s="85"/>
      <c r="H8" s="85"/>
      <c r="I8" s="85"/>
      <c r="J8" s="85"/>
      <c r="K8" s="85"/>
      <c r="L8" s="85"/>
      <c r="M8" s="72"/>
    </row>
    <row r="9" spans="5:15">
      <c r="E9" s="72"/>
      <c r="F9" s="72"/>
      <c r="G9" s="72"/>
      <c r="H9" s="72"/>
      <c r="I9" s="72"/>
      <c r="J9" s="72"/>
      <c r="K9" s="72"/>
      <c r="L9" s="72"/>
      <c r="M9" s="72"/>
    </row>
    <row r="10" spans="5:15">
      <c r="E10" s="72"/>
      <c r="F10" s="72"/>
      <c r="G10" s="72"/>
      <c r="H10" s="72"/>
      <c r="I10" s="72"/>
      <c r="J10" s="72"/>
      <c r="K10" s="72"/>
      <c r="L10" s="72"/>
      <c r="M10" s="72"/>
    </row>
  </sheetData>
  <mergeCells count="3">
    <mergeCell ref="F2:L2"/>
    <mergeCell ref="F6:L6"/>
    <mergeCell ref="F7:L7"/>
  </mergeCells>
  <phoneticPr fontId="2"/>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workbookViewId="0">
      <selection activeCell="I19" sqref="I19"/>
    </sheetView>
  </sheetViews>
  <sheetFormatPr defaultRowHeight="13.2"/>
  <cols>
    <col min="1" max="1" width="9" customWidth="1"/>
    <col min="2" max="2" width="8" customWidth="1"/>
    <col min="3" max="3" width="17.21875" customWidth="1"/>
    <col min="4" max="4" width="17.109375" customWidth="1"/>
    <col min="5" max="5" width="4.88671875" customWidth="1"/>
    <col min="6" max="6" width="8.33203125" customWidth="1"/>
    <col min="7" max="7" width="10.88671875" customWidth="1"/>
    <col min="8" max="8" width="7.44140625" customWidth="1"/>
    <col min="9" max="9" width="13.33203125" customWidth="1"/>
    <col min="10" max="10" width="9.21875" customWidth="1"/>
    <col min="11" max="11" width="14.6640625" customWidth="1"/>
  </cols>
  <sheetData>
    <row r="1" spans="2:13" s="49" customFormat="1"/>
    <row r="2" spans="2:13" s="49" customFormat="1">
      <c r="B2" s="72"/>
      <c r="C2" s="72"/>
      <c r="D2" s="72"/>
      <c r="E2" s="72"/>
      <c r="F2" s="72"/>
      <c r="G2" s="72"/>
      <c r="H2" s="72"/>
      <c r="I2" s="72"/>
      <c r="J2" s="72"/>
      <c r="K2" s="72"/>
      <c r="L2" s="72"/>
      <c r="M2" s="72"/>
    </row>
    <row r="3" spans="2:13" ht="27" customHeight="1">
      <c r="B3" s="72"/>
      <c r="C3" s="529" t="s">
        <v>880</v>
      </c>
      <c r="D3" s="529"/>
      <c r="E3" s="529"/>
      <c r="F3" s="512"/>
      <c r="G3" s="512"/>
      <c r="H3" s="512"/>
      <c r="I3" s="512"/>
      <c r="J3" s="512"/>
      <c r="K3" s="512"/>
      <c r="L3" s="512"/>
      <c r="M3" s="72"/>
    </row>
    <row r="4" spans="2:13" ht="13.8">
      <c r="B4" s="72"/>
      <c r="C4" s="123" t="s">
        <v>90</v>
      </c>
      <c r="D4" s="68">
        <v>66453</v>
      </c>
      <c r="E4" s="72"/>
      <c r="F4" s="72"/>
      <c r="G4" s="72"/>
      <c r="H4" s="72"/>
      <c r="I4" s="72"/>
      <c r="J4" s="72"/>
      <c r="K4" s="72"/>
      <c r="L4" s="72"/>
      <c r="M4" s="72"/>
    </row>
    <row r="5" spans="2:13" ht="13.8">
      <c r="B5" s="72"/>
      <c r="C5" s="123" t="s">
        <v>94</v>
      </c>
      <c r="D5" s="68">
        <v>49178</v>
      </c>
      <c r="E5" s="72"/>
      <c r="F5" s="72"/>
      <c r="G5" s="72"/>
      <c r="H5" s="72"/>
      <c r="I5" s="72"/>
      <c r="J5" s="72"/>
      <c r="K5" s="72"/>
      <c r="L5" s="72"/>
      <c r="M5" s="72"/>
    </row>
    <row r="6" spans="2:13" s="120" customFormat="1" ht="13.8">
      <c r="B6" s="72"/>
      <c r="C6" s="123" t="s">
        <v>99</v>
      </c>
      <c r="D6" s="68">
        <v>47131</v>
      </c>
      <c r="E6" s="513"/>
      <c r="F6" s="83"/>
      <c r="G6" s="513"/>
      <c r="H6" s="83"/>
      <c r="I6" s="513"/>
      <c r="J6" s="83"/>
      <c r="K6" s="513"/>
      <c r="L6" s="83"/>
      <c r="M6" s="72"/>
    </row>
    <row r="7" spans="2:13" s="120" customFormat="1" ht="13.8">
      <c r="B7" s="72"/>
      <c r="C7" s="123" t="s">
        <v>95</v>
      </c>
      <c r="D7" s="68">
        <v>31362</v>
      </c>
      <c r="E7" s="513"/>
      <c r="F7" s="83"/>
      <c r="G7" s="513"/>
      <c r="H7" s="83"/>
      <c r="I7" s="513"/>
      <c r="J7" s="83"/>
      <c r="K7" s="513"/>
      <c r="L7" s="83"/>
      <c r="M7" s="72"/>
    </row>
    <row r="8" spans="2:13" s="120" customFormat="1" ht="13.8">
      <c r="B8" s="72"/>
      <c r="C8" s="123" t="s">
        <v>91</v>
      </c>
      <c r="D8" s="68">
        <v>24480</v>
      </c>
      <c r="E8" s="513"/>
      <c r="F8" s="83"/>
      <c r="G8" s="513"/>
      <c r="H8" s="83"/>
      <c r="I8" s="513"/>
      <c r="J8" s="83"/>
      <c r="K8" s="513"/>
      <c r="L8" s="83"/>
      <c r="M8" s="72"/>
    </row>
    <row r="9" spans="2:13" s="120" customFormat="1" ht="13.8">
      <c r="B9" s="72"/>
      <c r="C9" s="123" t="s">
        <v>96</v>
      </c>
      <c r="D9" s="68">
        <v>16690</v>
      </c>
      <c r="E9" s="513"/>
      <c r="F9" s="83"/>
      <c r="G9" s="513"/>
      <c r="H9" s="83"/>
      <c r="I9" s="513"/>
      <c r="J9" s="83"/>
      <c r="K9" s="513"/>
      <c r="L9" s="83"/>
      <c r="M9" s="72"/>
    </row>
    <row r="10" spans="2:13" s="120" customFormat="1" ht="13.8">
      <c r="B10" s="72"/>
      <c r="C10" s="123" t="s">
        <v>92</v>
      </c>
      <c r="D10" s="68">
        <v>15058</v>
      </c>
      <c r="E10" s="513"/>
      <c r="F10" s="83"/>
      <c r="G10" s="513"/>
      <c r="H10" s="83"/>
      <c r="I10" s="513"/>
      <c r="J10" s="83"/>
      <c r="K10" s="513"/>
      <c r="L10" s="83"/>
      <c r="M10" s="72"/>
    </row>
    <row r="11" spans="2:13" ht="13.2" customHeight="1">
      <c r="B11" s="72"/>
      <c r="C11" s="123" t="s">
        <v>97</v>
      </c>
      <c r="D11" s="68">
        <v>10231</v>
      </c>
      <c r="M11" s="72"/>
    </row>
    <row r="12" spans="2:13" ht="13.8">
      <c r="B12" s="72"/>
      <c r="C12" s="123" t="s">
        <v>93</v>
      </c>
      <c r="D12" s="68">
        <v>10058</v>
      </c>
      <c r="E12" s="142"/>
      <c r="F12" s="142"/>
      <c r="G12" s="142"/>
      <c r="H12" s="142"/>
      <c r="I12" s="142"/>
      <c r="J12" s="142"/>
      <c r="K12" s="142"/>
      <c r="L12" s="142"/>
      <c r="M12" s="72"/>
    </row>
    <row r="13" spans="2:13" ht="13.8">
      <c r="B13" s="72"/>
      <c r="C13" s="123" t="s">
        <v>98</v>
      </c>
      <c r="D13" s="68">
        <v>9369</v>
      </c>
      <c r="E13" s="72"/>
      <c r="F13" s="72"/>
      <c r="G13" s="72"/>
      <c r="H13" s="72"/>
      <c r="I13" s="72"/>
      <c r="J13" s="72"/>
      <c r="K13" s="72"/>
      <c r="L13" s="72"/>
      <c r="M13" s="72"/>
    </row>
    <row r="14" spans="2:13" ht="13.8">
      <c r="C14" s="513" t="s">
        <v>881</v>
      </c>
      <c r="D14" s="154"/>
    </row>
    <row r="24" spans="3:12">
      <c r="C24" s="17"/>
      <c r="D24" s="17"/>
      <c r="E24" s="17"/>
      <c r="F24" s="17"/>
      <c r="G24" s="17"/>
      <c r="H24" s="17"/>
      <c r="I24" s="17"/>
      <c r="J24" s="17"/>
      <c r="K24" s="17"/>
      <c r="L24" s="17"/>
    </row>
    <row r="25" spans="3:12">
      <c r="C25" s="528"/>
      <c r="D25" s="528"/>
      <c r="E25" s="528"/>
      <c r="F25" s="528"/>
      <c r="G25" s="528"/>
      <c r="H25" s="528"/>
      <c r="I25" s="528"/>
      <c r="J25" s="528"/>
      <c r="K25" s="528"/>
      <c r="L25" s="528"/>
    </row>
    <row r="26" spans="3:12">
      <c r="C26" s="17"/>
      <c r="D26" s="17"/>
      <c r="E26" s="17"/>
      <c r="F26" s="17"/>
      <c r="G26" s="17"/>
      <c r="H26" s="17"/>
      <c r="I26" s="17"/>
      <c r="J26" s="17"/>
      <c r="K26" s="17"/>
      <c r="L26" s="17"/>
    </row>
    <row r="27" spans="3:12">
      <c r="C27" s="17"/>
      <c r="D27" s="17"/>
      <c r="E27" s="17"/>
      <c r="F27" s="17"/>
      <c r="G27" s="17"/>
      <c r="H27" s="17"/>
      <c r="I27" s="17"/>
      <c r="J27" s="17"/>
      <c r="K27" s="17"/>
      <c r="L27" s="17"/>
    </row>
  </sheetData>
  <mergeCells count="2">
    <mergeCell ref="C25:L25"/>
    <mergeCell ref="C3:E3"/>
  </mergeCells>
  <phoneticPr fontId="2"/>
  <pageMargins left="0.7" right="0.7" top="0.75" bottom="0.75" header="0.3" footer="0.3"/>
  <pageSetup paperSize="9" orientation="portrait" horizontalDpi="4294967293"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6"/>
  <sheetViews>
    <sheetView topLeftCell="I1" workbookViewId="0">
      <selection activeCell="AD23" sqref="AD23"/>
    </sheetView>
  </sheetViews>
  <sheetFormatPr defaultColWidth="8.88671875" defaultRowHeight="13.2"/>
  <cols>
    <col min="1" max="1" width="9" style="3" customWidth="1"/>
    <col min="2" max="4" width="8.88671875" style="3"/>
    <col min="5" max="5" width="14.44140625" style="3" customWidth="1"/>
    <col min="6" max="6" width="10.44140625" style="3" customWidth="1"/>
    <col min="7" max="7" width="10.77734375" style="3" customWidth="1"/>
    <col min="8" max="8" width="10.6640625" style="3" customWidth="1"/>
    <col min="9" max="9" width="10.77734375" style="3" customWidth="1"/>
    <col min="10" max="10" width="11.44140625" style="3" customWidth="1"/>
    <col min="11" max="16384" width="8.88671875" style="3"/>
  </cols>
  <sheetData>
    <row r="4" spans="3:11">
      <c r="C4" s="72"/>
      <c r="D4" s="72"/>
      <c r="E4" s="72"/>
      <c r="F4" s="72"/>
      <c r="G4" s="72"/>
      <c r="H4" s="72"/>
      <c r="I4" s="72"/>
      <c r="J4" s="72"/>
      <c r="K4" s="72"/>
    </row>
    <row r="5" spans="3:11" ht="14.4" thickBot="1">
      <c r="C5" s="72"/>
      <c r="D5" s="657" t="s">
        <v>786</v>
      </c>
      <c r="E5" s="648"/>
      <c r="F5" s="648"/>
      <c r="G5" s="648"/>
      <c r="H5" s="648"/>
      <c r="I5" s="648"/>
      <c r="J5" s="648"/>
      <c r="K5" s="72"/>
    </row>
    <row r="6" spans="3:11" ht="14.4" thickBot="1">
      <c r="C6" s="72"/>
      <c r="D6" s="676"/>
      <c r="E6" s="677"/>
      <c r="F6" s="419" t="s">
        <v>520</v>
      </c>
      <c r="G6" s="420" t="s">
        <v>521</v>
      </c>
      <c r="H6" s="420" t="s">
        <v>492</v>
      </c>
      <c r="I6" s="420" t="s">
        <v>493</v>
      </c>
      <c r="J6" s="421" t="s">
        <v>522</v>
      </c>
      <c r="K6" s="72"/>
    </row>
    <row r="7" spans="3:11" ht="13.8">
      <c r="C7" s="72"/>
      <c r="D7" s="678" t="s">
        <v>407</v>
      </c>
      <c r="E7" s="422" t="s">
        <v>28</v>
      </c>
      <c r="F7" s="423">
        <v>30979</v>
      </c>
      <c r="G7" s="217">
        <v>31325</v>
      </c>
      <c r="H7" s="217">
        <v>32201</v>
      </c>
      <c r="I7" s="217">
        <v>32798</v>
      </c>
      <c r="J7" s="218">
        <v>33447</v>
      </c>
      <c r="K7" s="72"/>
    </row>
    <row r="8" spans="3:11" ht="14.4" thickBot="1">
      <c r="C8" s="72"/>
      <c r="D8" s="679"/>
      <c r="E8" s="424" t="s">
        <v>29</v>
      </c>
      <c r="F8" s="425">
        <v>24057</v>
      </c>
      <c r="G8" s="220">
        <v>24192</v>
      </c>
      <c r="H8" s="220">
        <v>24531</v>
      </c>
      <c r="I8" s="220">
        <v>22949</v>
      </c>
      <c r="J8" s="221">
        <v>24791</v>
      </c>
      <c r="K8" s="72"/>
    </row>
    <row r="9" spans="3:11" ht="15" thickTop="1" thickBot="1">
      <c r="C9" s="72"/>
      <c r="D9" s="680"/>
      <c r="E9" s="426" t="s">
        <v>523</v>
      </c>
      <c r="F9" s="427">
        <f>F7+F8</f>
        <v>55036</v>
      </c>
      <c r="G9" s="428">
        <f>G7+G8</f>
        <v>55517</v>
      </c>
      <c r="H9" s="428">
        <f>H7+H8</f>
        <v>56732</v>
      </c>
      <c r="I9" s="428">
        <f>I7+I8</f>
        <v>55747</v>
      </c>
      <c r="J9" s="429">
        <f>J7+J8</f>
        <v>58238</v>
      </c>
      <c r="K9" s="72"/>
    </row>
    <row r="10" spans="3:11" ht="13.8">
      <c r="C10" s="72"/>
      <c r="D10" s="681" t="s">
        <v>524</v>
      </c>
      <c r="E10" s="430" t="s">
        <v>28</v>
      </c>
      <c r="F10" s="431">
        <v>15453</v>
      </c>
      <c r="G10" s="209">
        <v>15969</v>
      </c>
      <c r="H10" s="209">
        <v>16493</v>
      </c>
      <c r="I10" s="209">
        <v>17518</v>
      </c>
      <c r="J10" s="210">
        <v>18127</v>
      </c>
      <c r="K10" s="72"/>
    </row>
    <row r="11" spans="3:11" ht="14.4" thickBot="1">
      <c r="C11" s="72"/>
      <c r="D11" s="679"/>
      <c r="E11" s="424" t="s">
        <v>29</v>
      </c>
      <c r="F11" s="425">
        <v>18761</v>
      </c>
      <c r="G11" s="220">
        <v>19298</v>
      </c>
      <c r="H11" s="220">
        <v>19908</v>
      </c>
      <c r="I11" s="220">
        <v>18588</v>
      </c>
      <c r="J11" s="221">
        <v>19595</v>
      </c>
      <c r="K11" s="72"/>
    </row>
    <row r="12" spans="3:11" ht="15" thickTop="1" thickBot="1">
      <c r="C12" s="72"/>
      <c r="D12" s="682"/>
      <c r="E12" s="432" t="s">
        <v>523</v>
      </c>
      <c r="F12" s="433">
        <f>F10+F11</f>
        <v>34214</v>
      </c>
      <c r="G12" s="223">
        <f>G10+G11</f>
        <v>35267</v>
      </c>
      <c r="H12" s="223">
        <f>H10+H11</f>
        <v>36401</v>
      </c>
      <c r="I12" s="223">
        <f>I10+I11</f>
        <v>36106</v>
      </c>
      <c r="J12" s="224">
        <f>J10+J11</f>
        <v>37722</v>
      </c>
      <c r="K12" s="72"/>
    </row>
    <row r="13" spans="3:11" ht="26.25" customHeight="1">
      <c r="C13" s="72"/>
      <c r="D13" s="656" t="s">
        <v>855</v>
      </c>
      <c r="E13" s="656"/>
      <c r="F13" s="656"/>
      <c r="G13" s="656"/>
      <c r="H13" s="656"/>
      <c r="I13" s="656"/>
      <c r="J13" s="656"/>
      <c r="K13" s="72"/>
    </row>
    <row r="14" spans="3:11" ht="22.2" customHeight="1">
      <c r="C14" s="72"/>
      <c r="D14" s="636"/>
      <c r="E14" s="636"/>
      <c r="F14" s="636"/>
      <c r="G14" s="636"/>
      <c r="H14" s="636"/>
      <c r="I14" s="636"/>
      <c r="J14" s="636"/>
      <c r="K14" s="72"/>
    </row>
    <row r="15" spans="3:11">
      <c r="C15" s="72"/>
      <c r="D15" s="72"/>
      <c r="E15" s="72"/>
      <c r="F15" s="72"/>
      <c r="G15" s="72"/>
      <c r="H15" s="72"/>
      <c r="I15" s="72"/>
      <c r="J15" s="72"/>
      <c r="K15" s="72"/>
    </row>
    <row r="16" spans="3:11">
      <c r="D16" s="41"/>
    </row>
  </sheetData>
  <mergeCells count="6">
    <mergeCell ref="D14:J14"/>
    <mergeCell ref="D5:J5"/>
    <mergeCell ref="D6:E6"/>
    <mergeCell ref="D7:D9"/>
    <mergeCell ref="D10:D12"/>
    <mergeCell ref="D13:J13"/>
  </mergeCells>
  <phoneticPr fontId="2"/>
  <pageMargins left="0.7" right="0.7" top="0.75" bottom="0.75" header="0.3" footer="0.3"/>
  <pageSetup paperSize="9" orientation="portrait" horizontalDpi="4294967293"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
  <sheetViews>
    <sheetView workbookViewId="0">
      <selection activeCell="F15" sqref="F15"/>
    </sheetView>
  </sheetViews>
  <sheetFormatPr defaultColWidth="8.88671875" defaultRowHeight="13.2"/>
  <cols>
    <col min="1" max="1" width="9" style="71" customWidth="1"/>
    <col min="2" max="2" width="14" style="3" customWidth="1"/>
    <col min="3" max="11" width="7.6640625" style="3" customWidth="1"/>
    <col min="12" max="16384" width="8.88671875" style="3"/>
  </cols>
  <sheetData>
    <row r="2" spans="2:11">
      <c r="B2" s="72"/>
      <c r="C2" s="90"/>
      <c r="D2" s="90"/>
      <c r="E2" s="90"/>
      <c r="F2" s="90"/>
      <c r="G2" s="90"/>
      <c r="H2" s="90"/>
      <c r="I2" s="90"/>
      <c r="J2" s="72"/>
      <c r="K2" s="72"/>
    </row>
    <row r="3" spans="2:11" ht="13.8">
      <c r="B3" s="683" t="s">
        <v>787</v>
      </c>
      <c r="C3" s="527"/>
      <c r="D3" s="527"/>
      <c r="E3" s="527"/>
      <c r="F3" s="527"/>
      <c r="G3" s="527"/>
      <c r="H3" s="527"/>
      <c r="I3" s="527"/>
      <c r="J3" s="527"/>
      <c r="K3" s="527"/>
    </row>
    <row r="4" spans="2:11" ht="13.8">
      <c r="B4" s="81"/>
      <c r="C4" s="74" t="s">
        <v>525</v>
      </c>
      <c r="D4" s="74" t="s">
        <v>526</v>
      </c>
      <c r="E4" s="74" t="s">
        <v>527</v>
      </c>
      <c r="F4" s="74" t="s">
        <v>528</v>
      </c>
      <c r="G4" s="74" t="s">
        <v>521</v>
      </c>
      <c r="H4" s="74" t="s">
        <v>492</v>
      </c>
      <c r="I4" s="74" t="s">
        <v>493</v>
      </c>
      <c r="J4" s="74" t="s">
        <v>522</v>
      </c>
      <c r="K4" s="74" t="s">
        <v>529</v>
      </c>
    </row>
    <row r="5" spans="2:11" ht="13.8">
      <c r="B5" s="81" t="s">
        <v>530</v>
      </c>
      <c r="C5" s="92">
        <v>35.408699999999996</v>
      </c>
      <c r="D5" s="92">
        <v>25.992899999999999</v>
      </c>
      <c r="E5" s="92">
        <v>16.780099999999997</v>
      </c>
      <c r="F5" s="92">
        <v>26.7258</v>
      </c>
      <c r="G5" s="92">
        <v>30.909100000000002</v>
      </c>
      <c r="H5" s="92">
        <v>32.164999999999999</v>
      </c>
      <c r="I5" s="92">
        <v>34.538499999999999</v>
      </c>
      <c r="J5" s="92">
        <v>38.281599999999997</v>
      </c>
      <c r="K5" s="92">
        <v>38.5379</v>
      </c>
    </row>
    <row r="6" spans="2:11" ht="13.8">
      <c r="B6" s="81" t="s">
        <v>531</v>
      </c>
      <c r="C6" s="92">
        <v>103.0857</v>
      </c>
      <c r="D6" s="92">
        <v>169.32929999999999</v>
      </c>
      <c r="E6" s="92">
        <v>179.8999</v>
      </c>
      <c r="F6" s="92">
        <v>192.3597</v>
      </c>
      <c r="G6" s="92">
        <v>140.14949999999999</v>
      </c>
      <c r="H6" s="92">
        <v>150.73699999999999</v>
      </c>
      <c r="I6" s="92">
        <v>137.5872</v>
      </c>
      <c r="J6" s="92">
        <v>160.9555</v>
      </c>
      <c r="K6" s="92">
        <v>171.68119999999999</v>
      </c>
    </row>
    <row r="7" spans="2:11">
      <c r="B7" s="684" t="s">
        <v>856</v>
      </c>
      <c r="C7" s="684"/>
      <c r="D7" s="684"/>
      <c r="E7" s="684"/>
      <c r="F7" s="684"/>
      <c r="G7" s="684"/>
      <c r="H7" s="684"/>
      <c r="I7" s="684"/>
      <c r="J7" s="684"/>
      <c r="K7" s="684"/>
    </row>
    <row r="8" spans="2:11" ht="13.8">
      <c r="B8" s="85"/>
      <c r="C8" s="85"/>
      <c r="D8" s="85"/>
      <c r="E8" s="85"/>
      <c r="F8" s="85"/>
      <c r="G8" s="85"/>
      <c r="H8" s="85"/>
      <c r="I8" s="85"/>
      <c r="J8" s="85"/>
      <c r="K8" s="85"/>
    </row>
    <row r="9" spans="2:11">
      <c r="B9" s="72"/>
      <c r="C9" s="72"/>
      <c r="D9" s="72"/>
      <c r="E9" s="72"/>
      <c r="F9" s="72"/>
      <c r="G9" s="72"/>
      <c r="H9" s="72"/>
      <c r="I9" s="72"/>
      <c r="J9" s="72"/>
      <c r="K9" s="72"/>
    </row>
    <row r="10" spans="2:11">
      <c r="B10" s="72"/>
      <c r="C10" s="72"/>
      <c r="D10" s="72"/>
      <c r="E10" s="72"/>
      <c r="F10" s="72"/>
      <c r="G10" s="72"/>
      <c r="H10" s="72"/>
      <c r="I10" s="72"/>
      <c r="J10" s="72"/>
      <c r="K10" s="72"/>
    </row>
  </sheetData>
  <mergeCells count="2">
    <mergeCell ref="B3:K3"/>
    <mergeCell ref="B7:K7"/>
  </mergeCells>
  <phoneticPr fontId="2"/>
  <pageMargins left="0.7" right="0.7" top="0.75" bottom="0.75" header="0.3" footer="0.3"/>
  <pageSetup paperSize="9" orientation="portrait" horizontalDpi="4294967293"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workbookViewId="0">
      <selection activeCell="N26" sqref="N26"/>
    </sheetView>
  </sheetViews>
  <sheetFormatPr defaultColWidth="8.88671875" defaultRowHeight="13.2"/>
  <cols>
    <col min="1" max="1" width="9" style="3" customWidth="1"/>
    <col min="2" max="2" width="5.44140625" style="3" customWidth="1"/>
    <col min="3" max="3" width="12.77734375" style="3" customWidth="1"/>
    <col min="4" max="4" width="6.88671875" style="3" customWidth="1"/>
    <col min="5" max="5" width="6.33203125" style="3" customWidth="1"/>
    <col min="6" max="6" width="6.109375" style="3" customWidth="1"/>
    <col min="7" max="8" width="6.44140625" style="3" customWidth="1"/>
    <col min="9" max="9" width="6" style="3" customWidth="1"/>
    <col min="10" max="10" width="5.88671875" style="3" customWidth="1"/>
    <col min="11" max="11" width="6.109375" style="3" customWidth="1"/>
    <col min="12" max="12" width="6.21875" style="3" customWidth="1"/>
    <col min="13" max="16384" width="8.88671875" style="3"/>
  </cols>
  <sheetData>
    <row r="1" spans="2:13">
      <c r="B1" s="72"/>
      <c r="C1" s="72"/>
      <c r="D1" s="72"/>
      <c r="E1" s="72"/>
      <c r="F1" s="72"/>
      <c r="G1" s="72"/>
      <c r="H1" s="72"/>
      <c r="I1" s="72"/>
      <c r="J1" s="72"/>
      <c r="K1" s="72"/>
      <c r="L1" s="72"/>
      <c r="M1" s="72"/>
    </row>
    <row r="2" spans="2:13" ht="15.6">
      <c r="B2" s="72"/>
      <c r="C2" s="526" t="s">
        <v>788</v>
      </c>
      <c r="D2" s="685"/>
      <c r="E2" s="685"/>
      <c r="F2" s="685"/>
      <c r="G2" s="685"/>
      <c r="H2" s="685"/>
      <c r="I2" s="685"/>
      <c r="J2" s="685"/>
      <c r="K2" s="685"/>
      <c r="L2" s="685"/>
      <c r="M2" s="72"/>
    </row>
    <row r="3" spans="2:13" ht="13.8">
      <c r="B3" s="72"/>
      <c r="C3" s="114" t="s">
        <v>101</v>
      </c>
      <c r="D3" s="114">
        <v>2006</v>
      </c>
      <c r="E3" s="114">
        <v>2007</v>
      </c>
      <c r="F3" s="114">
        <v>2008</v>
      </c>
      <c r="G3" s="114">
        <v>2009</v>
      </c>
      <c r="H3" s="114">
        <v>2010</v>
      </c>
      <c r="I3" s="114">
        <v>2011</v>
      </c>
      <c r="J3" s="114">
        <v>2012</v>
      </c>
      <c r="K3" s="114">
        <v>2013</v>
      </c>
      <c r="L3" s="114">
        <v>2014</v>
      </c>
      <c r="M3" s="72"/>
    </row>
    <row r="4" spans="2:13" ht="13.8">
      <c r="B4" s="72"/>
      <c r="C4" s="78" t="s">
        <v>532</v>
      </c>
      <c r="D4" s="164">
        <v>2220.567</v>
      </c>
      <c r="E4" s="164">
        <v>2152.221</v>
      </c>
      <c r="F4" s="164">
        <v>2348.34</v>
      </c>
      <c r="G4" s="164">
        <v>2429.8090000000002</v>
      </c>
      <c r="H4" s="164">
        <v>2531.7449999999999</v>
      </c>
      <c r="I4" s="164">
        <v>2716.317</v>
      </c>
      <c r="J4" s="164">
        <v>2838.607</v>
      </c>
      <c r="K4" s="164">
        <v>2852.5720000000001</v>
      </c>
      <c r="L4" s="164">
        <v>3002.7449999999999</v>
      </c>
      <c r="M4" s="72"/>
    </row>
    <row r="5" spans="2:13" ht="13.8">
      <c r="B5" s="72"/>
      <c r="C5" s="78" t="s">
        <v>533</v>
      </c>
      <c r="D5" s="164">
        <v>604.26300000000003</v>
      </c>
      <c r="E5" s="164">
        <v>660.38400000000001</v>
      </c>
      <c r="F5" s="164">
        <v>818.24599999999998</v>
      </c>
      <c r="G5" s="164">
        <v>914.88400000000001</v>
      </c>
      <c r="H5" s="164">
        <v>945.24800000000005</v>
      </c>
      <c r="I5" s="164">
        <v>1002.318</v>
      </c>
      <c r="J5" s="164">
        <v>1071.6959999999999</v>
      </c>
      <c r="K5" s="164">
        <v>1105.729</v>
      </c>
      <c r="L5" s="164">
        <v>1175.077</v>
      </c>
      <c r="M5" s="72"/>
    </row>
    <row r="6" spans="2:13" ht="13.8">
      <c r="B6" s="72"/>
      <c r="C6" s="78" t="s">
        <v>534</v>
      </c>
      <c r="D6" s="164">
        <v>114.292</v>
      </c>
      <c r="E6" s="164">
        <v>103.054</v>
      </c>
      <c r="F6" s="164">
        <v>100.964</v>
      </c>
      <c r="G6" s="164">
        <v>93.436999999999998</v>
      </c>
      <c r="H6" s="164">
        <v>93.135999999999996</v>
      </c>
      <c r="I6" s="164">
        <v>95.123999999999995</v>
      </c>
      <c r="J6" s="164">
        <v>108.712</v>
      </c>
      <c r="K6" s="164">
        <v>115.98399999999999</v>
      </c>
      <c r="L6" s="164">
        <v>139.13800000000001</v>
      </c>
      <c r="M6" s="72"/>
    </row>
    <row r="7" spans="2:13" ht="13.8">
      <c r="B7" s="72"/>
      <c r="C7" s="78" t="s">
        <v>263</v>
      </c>
      <c r="D7" s="164">
        <v>211.07499999999999</v>
      </c>
      <c r="E7" s="164">
        <v>208.12200000000001</v>
      </c>
      <c r="F7" s="164">
        <v>193.93199999999999</v>
      </c>
      <c r="G7" s="164">
        <v>172.31800000000001</v>
      </c>
      <c r="H7" s="164">
        <v>174.34299999999999</v>
      </c>
      <c r="I7" s="164">
        <v>175.822</v>
      </c>
      <c r="J7" s="164">
        <v>153.73699999999999</v>
      </c>
      <c r="K7" s="164">
        <v>149.51499999999999</v>
      </c>
      <c r="L7" s="164">
        <v>123.91</v>
      </c>
      <c r="M7" s="72"/>
    </row>
    <row r="8" spans="2:13" ht="13.8">
      <c r="B8" s="72"/>
      <c r="C8" s="78" t="s">
        <v>535</v>
      </c>
      <c r="D8" s="164">
        <v>144.249</v>
      </c>
      <c r="E8" s="164">
        <v>134.28899999999999</v>
      </c>
      <c r="F8" s="164">
        <v>126.042</v>
      </c>
      <c r="G8" s="164">
        <v>118.34699999999999</v>
      </c>
      <c r="H8" s="164">
        <v>112.298</v>
      </c>
      <c r="I8" s="164">
        <v>110.432</v>
      </c>
      <c r="J8" s="164">
        <v>103.29</v>
      </c>
      <c r="K8" s="164">
        <v>95.542000000000002</v>
      </c>
      <c r="L8" s="164">
        <v>112.07599999999999</v>
      </c>
      <c r="M8" s="72"/>
    </row>
    <row r="9" spans="2:13" ht="13.8">
      <c r="B9" s="72"/>
      <c r="C9" s="78" t="s">
        <v>54</v>
      </c>
      <c r="D9" s="164">
        <v>103.46899999999999</v>
      </c>
      <c r="E9" s="164">
        <v>92.304000000000002</v>
      </c>
      <c r="F9" s="164">
        <v>90.730999999999995</v>
      </c>
      <c r="G9" s="164">
        <v>83.477999999999994</v>
      </c>
      <c r="H9" s="164">
        <v>80.47</v>
      </c>
      <c r="I9" s="164">
        <v>94.37</v>
      </c>
      <c r="J9" s="164">
        <v>101.52200000000001</v>
      </c>
      <c r="K9" s="164">
        <v>96.64</v>
      </c>
      <c r="L9" s="164">
        <v>103.47499999999999</v>
      </c>
      <c r="M9" s="72"/>
    </row>
    <row r="10" spans="2:13" ht="13.8">
      <c r="B10" s="72"/>
      <c r="C10" s="78" t="s">
        <v>40</v>
      </c>
      <c r="D10" s="164">
        <v>36.808</v>
      </c>
      <c r="E10" s="164">
        <v>40.521000000000001</v>
      </c>
      <c r="F10" s="164">
        <v>41.904000000000003</v>
      </c>
      <c r="G10" s="164">
        <v>52.454999999999998</v>
      </c>
      <c r="H10" s="164">
        <v>63.045999999999999</v>
      </c>
      <c r="I10" s="164">
        <v>73.566000000000003</v>
      </c>
      <c r="J10" s="164">
        <v>98.05</v>
      </c>
      <c r="K10" s="164">
        <v>92.347999999999999</v>
      </c>
      <c r="L10" s="164">
        <v>91.254000000000005</v>
      </c>
      <c r="M10" s="72"/>
    </row>
    <row r="11" spans="2:13" ht="13.8">
      <c r="B11" s="72"/>
      <c r="C11" s="78" t="s">
        <v>536</v>
      </c>
      <c r="D11" s="164">
        <v>185.53100000000001</v>
      </c>
      <c r="E11" s="164">
        <v>133.149</v>
      </c>
      <c r="F11" s="164">
        <v>121.166</v>
      </c>
      <c r="G11" s="164">
        <v>129.22399999999999</v>
      </c>
      <c r="H11" s="164">
        <v>104.94799999999999</v>
      </c>
      <c r="I11" s="164">
        <v>101.631</v>
      </c>
      <c r="J11" s="164">
        <v>81.353999999999999</v>
      </c>
      <c r="K11" s="164">
        <v>73.055999999999997</v>
      </c>
      <c r="L11" s="164">
        <v>77.099000000000004</v>
      </c>
      <c r="M11" s="72"/>
    </row>
    <row r="12" spans="2:13" ht="13.8">
      <c r="B12" s="72"/>
      <c r="C12" s="78" t="s">
        <v>537</v>
      </c>
      <c r="D12" s="164">
        <v>97.983999999999995</v>
      </c>
      <c r="E12" s="164">
        <v>92.12</v>
      </c>
      <c r="F12" s="164">
        <v>84.052000000000007</v>
      </c>
      <c r="G12" s="164">
        <v>61.487000000000002</v>
      </c>
      <c r="H12" s="164">
        <v>66.650000000000006</v>
      </c>
      <c r="I12" s="164">
        <v>76.325999999999993</v>
      </c>
      <c r="J12" s="164">
        <v>78.289000000000001</v>
      </c>
      <c r="K12" s="164">
        <v>84.703999999999994</v>
      </c>
      <c r="L12" s="164">
        <v>82.82</v>
      </c>
      <c r="M12" s="72"/>
    </row>
    <row r="13" spans="2:13" ht="13.8">
      <c r="B13" s="72"/>
      <c r="C13" s="78" t="s">
        <v>538</v>
      </c>
      <c r="D13" s="164">
        <v>83.831999999999994</v>
      </c>
      <c r="E13" s="164">
        <v>33.593000000000004</v>
      </c>
      <c r="F13" s="164">
        <v>31.931000000000001</v>
      </c>
      <c r="G13" s="164">
        <v>28.657</v>
      </c>
      <c r="H13" s="164">
        <v>30.965</v>
      </c>
      <c r="I13" s="164">
        <v>34.095999999999997</v>
      </c>
      <c r="J13" s="164">
        <v>36.372999999999998</v>
      </c>
      <c r="K13" s="164">
        <v>45.942999999999998</v>
      </c>
      <c r="L13" s="164">
        <v>78.838999999999999</v>
      </c>
      <c r="M13" s="72"/>
    </row>
    <row r="14" spans="2:13" ht="13.8">
      <c r="B14" s="72"/>
      <c r="C14" s="78" t="s">
        <v>539</v>
      </c>
      <c r="D14" s="164">
        <v>27.861000000000001</v>
      </c>
      <c r="E14" s="164">
        <v>29.077000000000002</v>
      </c>
      <c r="F14" s="164">
        <v>40.621000000000002</v>
      </c>
      <c r="G14" s="164">
        <v>37.390999999999998</v>
      </c>
      <c r="H14" s="164">
        <v>56.244999999999997</v>
      </c>
      <c r="I14" s="164">
        <v>78.471999999999994</v>
      </c>
      <c r="J14" s="164">
        <v>86.944000000000003</v>
      </c>
      <c r="K14" s="164">
        <v>70.400999999999996</v>
      </c>
      <c r="L14" s="164">
        <v>69.236999999999995</v>
      </c>
      <c r="M14" s="72"/>
    </row>
    <row r="15" spans="2:13" ht="13.8">
      <c r="B15" s="72"/>
      <c r="C15" s="78" t="s">
        <v>540</v>
      </c>
      <c r="D15" s="164">
        <v>30.382999999999999</v>
      </c>
      <c r="E15" s="164">
        <v>37.921999999999997</v>
      </c>
      <c r="F15" s="164">
        <v>47.405000000000001</v>
      </c>
      <c r="G15" s="164">
        <v>48.542999999999999</v>
      </c>
      <c r="H15" s="164">
        <v>58.612000000000002</v>
      </c>
      <c r="I15" s="164">
        <v>75.968000000000004</v>
      </c>
      <c r="J15" s="164">
        <v>94.691000000000003</v>
      </c>
      <c r="K15" s="164">
        <v>90.084000000000003</v>
      </c>
      <c r="L15" s="164">
        <v>68.849000000000004</v>
      </c>
      <c r="M15" s="72"/>
    </row>
    <row r="16" spans="2:13" ht="13.8">
      <c r="B16" s="72"/>
      <c r="C16" s="78" t="s">
        <v>242</v>
      </c>
      <c r="D16" s="164">
        <v>9.2759999999999998</v>
      </c>
      <c r="E16" s="164">
        <v>10.864000000000001</v>
      </c>
      <c r="F16" s="164">
        <v>11.252000000000001</v>
      </c>
      <c r="G16" s="164">
        <v>12.352</v>
      </c>
      <c r="H16" s="164">
        <v>11.247</v>
      </c>
      <c r="I16" s="164">
        <v>14.749000000000001</v>
      </c>
      <c r="J16" s="164">
        <v>18.835999999999999</v>
      </c>
      <c r="K16" s="164">
        <v>22.218</v>
      </c>
      <c r="L16" s="164">
        <v>28.239000000000001</v>
      </c>
      <c r="M16" s="72"/>
    </row>
    <row r="17" spans="2:14" s="22" customFormat="1" ht="25.5" customHeight="1">
      <c r="B17" s="435"/>
      <c r="C17" s="640" t="s">
        <v>857</v>
      </c>
      <c r="D17" s="640"/>
      <c r="E17" s="640"/>
      <c r="F17" s="640"/>
      <c r="G17" s="640"/>
      <c r="H17" s="640"/>
      <c r="I17" s="640"/>
      <c r="J17" s="640"/>
      <c r="K17" s="640"/>
      <c r="L17" s="640"/>
      <c r="M17" s="435"/>
    </row>
    <row r="18" spans="2:14">
      <c r="B18" s="72"/>
      <c r="C18" s="72"/>
      <c r="D18" s="72"/>
      <c r="E18" s="72"/>
      <c r="F18" s="72"/>
      <c r="G18" s="72"/>
      <c r="H18" s="72"/>
      <c r="I18" s="72"/>
      <c r="J18" s="72"/>
      <c r="K18" s="72"/>
      <c r="L18" s="72"/>
      <c r="M18" s="72"/>
    </row>
    <row r="19" spans="2:14">
      <c r="B19" s="72"/>
      <c r="C19" s="436"/>
      <c r="D19" s="436"/>
      <c r="E19" s="436"/>
      <c r="F19" s="436"/>
      <c r="G19" s="436"/>
      <c r="H19" s="436"/>
      <c r="I19" s="436"/>
      <c r="J19" s="436"/>
      <c r="K19" s="436"/>
      <c r="L19" s="436"/>
      <c r="M19" s="72"/>
    </row>
    <row r="20" spans="2:14">
      <c r="C20" s="30"/>
      <c r="D20" s="30"/>
      <c r="E20" s="30"/>
      <c r="F20" s="30"/>
      <c r="G20" s="30"/>
      <c r="H20" s="30"/>
      <c r="I20" s="30"/>
      <c r="J20" s="30"/>
      <c r="K20" s="30"/>
      <c r="L20" s="30"/>
    </row>
    <row r="21" spans="2:14">
      <c r="C21" s="30"/>
      <c r="D21" s="30"/>
      <c r="E21" s="30"/>
      <c r="F21" s="30"/>
      <c r="G21" s="30"/>
      <c r="H21" s="30"/>
      <c r="I21" s="30"/>
      <c r="J21" s="30"/>
      <c r="K21" s="30"/>
      <c r="L21" s="30"/>
    </row>
    <row r="22" spans="2:14">
      <c r="C22" s="30"/>
      <c r="D22" s="30"/>
      <c r="E22" s="30"/>
      <c r="F22" s="30"/>
      <c r="G22" s="30"/>
      <c r="H22" s="30"/>
      <c r="I22" s="30"/>
      <c r="J22" s="30"/>
      <c r="K22" s="30"/>
      <c r="L22" s="30"/>
    </row>
    <row r="23" spans="2:14">
      <c r="C23" s="30"/>
      <c r="D23" s="30"/>
      <c r="E23" s="30"/>
      <c r="F23" s="30"/>
      <c r="G23" s="30"/>
      <c r="H23" s="30"/>
      <c r="I23" s="30"/>
      <c r="J23" s="30"/>
      <c r="K23" s="30"/>
      <c r="L23" s="30"/>
    </row>
    <row r="24" spans="2:14">
      <c r="C24" s="30"/>
      <c r="D24" s="30"/>
      <c r="E24" s="30"/>
      <c r="F24" s="30"/>
      <c r="G24" s="30"/>
      <c r="H24" s="30"/>
      <c r="I24" s="30"/>
      <c r="J24" s="30"/>
      <c r="K24" s="30"/>
      <c r="L24" s="30"/>
    </row>
    <row r="25" spans="2:14">
      <c r="C25" s="30"/>
      <c r="D25" s="30"/>
      <c r="E25" s="30"/>
      <c r="F25" s="30"/>
      <c r="G25" s="30"/>
      <c r="H25" s="30"/>
      <c r="I25" s="30"/>
      <c r="J25" s="30"/>
      <c r="K25" s="30"/>
      <c r="L25" s="30"/>
    </row>
    <row r="26" spans="2:14">
      <c r="C26" s="30"/>
      <c r="D26" s="30"/>
      <c r="E26" s="30"/>
      <c r="F26" s="30"/>
      <c r="G26" s="30"/>
      <c r="H26" s="30"/>
      <c r="I26" s="30"/>
      <c r="J26" s="30"/>
      <c r="K26" s="30"/>
      <c r="L26" s="30"/>
    </row>
    <row r="27" spans="2:14">
      <c r="C27" s="30"/>
      <c r="D27" s="30"/>
      <c r="E27" s="30"/>
      <c r="F27" s="30"/>
      <c r="G27" s="30"/>
      <c r="H27" s="30"/>
      <c r="I27" s="30"/>
      <c r="J27" s="30"/>
      <c r="K27" s="30"/>
      <c r="L27" s="30"/>
      <c r="N27" s="3" t="s">
        <v>30</v>
      </c>
    </row>
    <row r="28" spans="2:14">
      <c r="C28" s="30"/>
      <c r="D28" s="30"/>
      <c r="E28" s="30"/>
      <c r="F28" s="30"/>
      <c r="G28" s="30"/>
      <c r="H28" s="30"/>
      <c r="I28" s="30"/>
      <c r="J28" s="30"/>
      <c r="K28" s="30"/>
      <c r="L28" s="30"/>
    </row>
    <row r="29" spans="2:14">
      <c r="C29" s="30"/>
      <c r="D29" s="30"/>
      <c r="E29" s="30"/>
      <c r="F29" s="30"/>
      <c r="G29" s="30"/>
      <c r="H29" s="30"/>
      <c r="I29" s="30"/>
      <c r="J29" s="30"/>
      <c r="K29" s="30"/>
      <c r="L29" s="30"/>
    </row>
    <row r="30" spans="2:14">
      <c r="C30" s="30"/>
      <c r="D30" s="30"/>
      <c r="E30" s="30"/>
      <c r="F30" s="30"/>
      <c r="G30" s="30"/>
      <c r="H30" s="30"/>
      <c r="I30" s="30"/>
      <c r="J30" s="30"/>
      <c r="K30" s="30"/>
      <c r="L30" s="30"/>
    </row>
    <row r="31" spans="2:14">
      <c r="C31" s="30"/>
      <c r="D31" s="30"/>
      <c r="E31" s="30"/>
      <c r="F31" s="30"/>
      <c r="G31" s="30"/>
      <c r="H31" s="30"/>
      <c r="I31" s="30"/>
      <c r="J31" s="30"/>
      <c r="K31" s="30"/>
      <c r="L31" s="30"/>
    </row>
  </sheetData>
  <mergeCells count="2">
    <mergeCell ref="C2:L2"/>
    <mergeCell ref="C17:L17"/>
  </mergeCells>
  <phoneticPr fontId="2"/>
  <pageMargins left="0.7" right="0.7" top="0.75" bottom="0.75" header="0.3" footer="0.3"/>
  <pageSetup paperSize="9" orientation="portrait" horizontalDpi="4294967293"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7"/>
  <sheetViews>
    <sheetView workbookViewId="0">
      <selection activeCell="G19" sqref="G19"/>
    </sheetView>
  </sheetViews>
  <sheetFormatPr defaultColWidth="8.88671875" defaultRowHeight="13.2"/>
  <cols>
    <col min="1" max="1" width="9" style="3" customWidth="1"/>
    <col min="2" max="4" width="8.88671875" style="3"/>
    <col min="5" max="5" width="10.109375" style="3" customWidth="1"/>
    <col min="6" max="6" width="10.21875" style="3" customWidth="1"/>
    <col min="7" max="7" width="10.88671875" style="3" customWidth="1"/>
    <col min="8" max="8" width="11.109375" style="3" customWidth="1"/>
    <col min="9" max="9" width="12" style="3" customWidth="1"/>
    <col min="10" max="10" width="9.44140625" style="3" customWidth="1"/>
    <col min="11" max="16384" width="8.88671875" style="3"/>
  </cols>
  <sheetData>
    <row r="1" spans="3:11">
      <c r="C1" s="72"/>
      <c r="D1" s="72"/>
      <c r="E1" s="72"/>
      <c r="F1" s="72"/>
      <c r="G1" s="72"/>
      <c r="H1" s="72"/>
      <c r="I1" s="72"/>
      <c r="J1" s="72"/>
      <c r="K1" s="72"/>
    </row>
    <row r="2" spans="3:11">
      <c r="C2" s="72"/>
      <c r="D2" s="686" t="s">
        <v>789</v>
      </c>
      <c r="E2" s="687"/>
      <c r="F2" s="687"/>
      <c r="G2" s="687"/>
      <c r="H2" s="687"/>
      <c r="I2" s="687"/>
      <c r="J2" s="687"/>
      <c r="K2" s="72"/>
    </row>
    <row r="3" spans="3:11" ht="13.8">
      <c r="C3" s="72"/>
      <c r="D3" s="114" t="s">
        <v>101</v>
      </c>
      <c r="E3" s="114">
        <v>2009</v>
      </c>
      <c r="F3" s="114">
        <v>2010</v>
      </c>
      <c r="G3" s="114">
        <v>2011</v>
      </c>
      <c r="H3" s="114">
        <v>2012</v>
      </c>
      <c r="I3" s="114">
        <v>2013</v>
      </c>
      <c r="J3" s="114">
        <v>2014</v>
      </c>
      <c r="K3" s="72"/>
    </row>
    <row r="4" spans="3:11" ht="13.8">
      <c r="C4" s="72"/>
      <c r="D4" s="114" t="s">
        <v>31</v>
      </c>
      <c r="E4" s="434">
        <v>62080</v>
      </c>
      <c r="F4" s="434">
        <v>64328</v>
      </c>
      <c r="G4" s="434">
        <v>68990</v>
      </c>
      <c r="H4" s="434">
        <v>73141</v>
      </c>
      <c r="I4" s="434">
        <v>77148</v>
      </c>
      <c r="J4" s="434">
        <v>80656</v>
      </c>
      <c r="K4" s="72"/>
    </row>
    <row r="5" spans="3:11">
      <c r="C5" s="72"/>
      <c r="D5" s="684" t="s">
        <v>857</v>
      </c>
      <c r="E5" s="684"/>
      <c r="F5" s="684"/>
      <c r="G5" s="684"/>
      <c r="H5" s="684"/>
      <c r="I5" s="684"/>
      <c r="J5" s="684"/>
      <c r="K5" s="72"/>
    </row>
    <row r="6" spans="3:11">
      <c r="C6" s="72"/>
      <c r="D6" s="72"/>
      <c r="E6" s="72"/>
      <c r="F6" s="72"/>
      <c r="G6" s="72"/>
      <c r="H6" s="72"/>
      <c r="I6" s="72"/>
      <c r="J6" s="72"/>
      <c r="K6" s="72"/>
    </row>
    <row r="7" spans="3:11">
      <c r="C7" s="72"/>
      <c r="D7" s="72"/>
      <c r="E7" s="72"/>
      <c r="F7" s="72"/>
      <c r="G7" s="72"/>
      <c r="H7" s="72"/>
      <c r="I7" s="72"/>
      <c r="J7" s="72"/>
      <c r="K7" s="72"/>
    </row>
  </sheetData>
  <mergeCells count="2">
    <mergeCell ref="D5:J5"/>
    <mergeCell ref="D2:J2"/>
  </mergeCells>
  <phoneticPr fontId="2"/>
  <pageMargins left="0.7" right="0.7" top="0.75" bottom="0.75" header="0.3" footer="0.3"/>
  <pageSetup paperSize="9" orientation="portrait" horizontalDpi="4294967293"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2:H8"/>
  <sheetViews>
    <sheetView showGridLines="0" zoomScaleNormal="100" zoomScaleSheetLayoutView="106" workbookViewId="0">
      <selection activeCell="F24" sqref="F23:F24"/>
    </sheetView>
  </sheetViews>
  <sheetFormatPr defaultColWidth="11.77734375" defaultRowHeight="13.8"/>
  <cols>
    <col min="1" max="1" width="9" style="31" customWidth="1"/>
    <col min="2" max="2" width="14.6640625" style="31" customWidth="1"/>
    <col min="3" max="8" width="10.44140625" style="31" customWidth="1"/>
    <col min="9" max="252" width="11.77734375" style="31"/>
    <col min="253" max="253" width="33.77734375" style="31" customWidth="1"/>
    <col min="254" max="254" width="5.6640625" style="31" customWidth="1"/>
    <col min="255" max="260" width="10.44140625" style="31" customWidth="1"/>
    <col min="261" max="508" width="11.77734375" style="31"/>
    <col min="509" max="509" width="33.77734375" style="31" customWidth="1"/>
    <col min="510" max="510" width="5.6640625" style="31" customWidth="1"/>
    <col min="511" max="516" width="10.44140625" style="31" customWidth="1"/>
    <col min="517" max="764" width="11.77734375" style="31"/>
    <col min="765" max="765" width="33.77734375" style="31" customWidth="1"/>
    <col min="766" max="766" width="5.6640625" style="31" customWidth="1"/>
    <col min="767" max="772" width="10.44140625" style="31" customWidth="1"/>
    <col min="773" max="1020" width="11.77734375" style="31"/>
    <col min="1021" max="1021" width="33.77734375" style="31" customWidth="1"/>
    <col min="1022" max="1022" width="5.6640625" style="31" customWidth="1"/>
    <col min="1023" max="1028" width="10.44140625" style="31" customWidth="1"/>
    <col min="1029" max="1276" width="11.77734375" style="31"/>
    <col min="1277" max="1277" width="33.77734375" style="31" customWidth="1"/>
    <col min="1278" max="1278" width="5.6640625" style="31" customWidth="1"/>
    <col min="1279" max="1284" width="10.44140625" style="31" customWidth="1"/>
    <col min="1285" max="1532" width="11.77734375" style="31"/>
    <col min="1533" max="1533" width="33.77734375" style="31" customWidth="1"/>
    <col min="1534" max="1534" width="5.6640625" style="31" customWidth="1"/>
    <col min="1535" max="1540" width="10.44140625" style="31" customWidth="1"/>
    <col min="1541" max="1788" width="11.77734375" style="31"/>
    <col min="1789" max="1789" width="33.77734375" style="31" customWidth="1"/>
    <col min="1790" max="1790" width="5.6640625" style="31" customWidth="1"/>
    <col min="1791" max="1796" width="10.44140625" style="31" customWidth="1"/>
    <col min="1797" max="2044" width="11.77734375" style="31"/>
    <col min="2045" max="2045" width="33.77734375" style="31" customWidth="1"/>
    <col min="2046" max="2046" width="5.6640625" style="31" customWidth="1"/>
    <col min="2047" max="2052" width="10.44140625" style="31" customWidth="1"/>
    <col min="2053" max="2300" width="11.77734375" style="31"/>
    <col min="2301" max="2301" width="33.77734375" style="31" customWidth="1"/>
    <col min="2302" max="2302" width="5.6640625" style="31" customWidth="1"/>
    <col min="2303" max="2308" width="10.44140625" style="31" customWidth="1"/>
    <col min="2309" max="2556" width="11.77734375" style="31"/>
    <col min="2557" max="2557" width="33.77734375" style="31" customWidth="1"/>
    <col min="2558" max="2558" width="5.6640625" style="31" customWidth="1"/>
    <col min="2559" max="2564" width="10.44140625" style="31" customWidth="1"/>
    <col min="2565" max="2812" width="11.77734375" style="31"/>
    <col min="2813" max="2813" width="33.77734375" style="31" customWidth="1"/>
    <col min="2814" max="2814" width="5.6640625" style="31" customWidth="1"/>
    <col min="2815" max="2820" width="10.44140625" style="31" customWidth="1"/>
    <col min="2821" max="3068" width="11.77734375" style="31"/>
    <col min="3069" max="3069" width="33.77734375" style="31" customWidth="1"/>
    <col min="3070" max="3070" width="5.6640625" style="31" customWidth="1"/>
    <col min="3071" max="3076" width="10.44140625" style="31" customWidth="1"/>
    <col min="3077" max="3324" width="11.77734375" style="31"/>
    <col min="3325" max="3325" width="33.77734375" style="31" customWidth="1"/>
    <col min="3326" max="3326" width="5.6640625" style="31" customWidth="1"/>
    <col min="3327" max="3332" width="10.44140625" style="31" customWidth="1"/>
    <col min="3333" max="3580" width="11.77734375" style="31"/>
    <col min="3581" max="3581" width="33.77734375" style="31" customWidth="1"/>
    <col min="3582" max="3582" width="5.6640625" style="31" customWidth="1"/>
    <col min="3583" max="3588" width="10.44140625" style="31" customWidth="1"/>
    <col min="3589" max="3836" width="11.77734375" style="31"/>
    <col min="3837" max="3837" width="33.77734375" style="31" customWidth="1"/>
    <col min="3838" max="3838" width="5.6640625" style="31" customWidth="1"/>
    <col min="3839" max="3844" width="10.44140625" style="31" customWidth="1"/>
    <col min="3845" max="4092" width="11.77734375" style="31"/>
    <col min="4093" max="4093" width="33.77734375" style="31" customWidth="1"/>
    <col min="4094" max="4094" width="5.6640625" style="31" customWidth="1"/>
    <col min="4095" max="4100" width="10.44140625" style="31" customWidth="1"/>
    <col min="4101" max="4348" width="11.77734375" style="31"/>
    <col min="4349" max="4349" width="33.77734375" style="31" customWidth="1"/>
    <col min="4350" max="4350" width="5.6640625" style="31" customWidth="1"/>
    <col min="4351" max="4356" width="10.44140625" style="31" customWidth="1"/>
    <col min="4357" max="4604" width="11.77734375" style="31"/>
    <col min="4605" max="4605" width="33.77734375" style="31" customWidth="1"/>
    <col min="4606" max="4606" width="5.6640625" style="31" customWidth="1"/>
    <col min="4607" max="4612" width="10.44140625" style="31" customWidth="1"/>
    <col min="4613" max="4860" width="11.77734375" style="31"/>
    <col min="4861" max="4861" width="33.77734375" style="31" customWidth="1"/>
    <col min="4862" max="4862" width="5.6640625" style="31" customWidth="1"/>
    <col min="4863" max="4868" width="10.44140625" style="31" customWidth="1"/>
    <col min="4869" max="5116" width="11.77734375" style="31"/>
    <col min="5117" max="5117" width="33.77734375" style="31" customWidth="1"/>
    <col min="5118" max="5118" width="5.6640625" style="31" customWidth="1"/>
    <col min="5119" max="5124" width="10.44140625" style="31" customWidth="1"/>
    <col min="5125" max="5372" width="11.77734375" style="31"/>
    <col min="5373" max="5373" width="33.77734375" style="31" customWidth="1"/>
    <col min="5374" max="5374" width="5.6640625" style="31" customWidth="1"/>
    <col min="5375" max="5380" width="10.44140625" style="31" customWidth="1"/>
    <col min="5381" max="5628" width="11.77734375" style="31"/>
    <col min="5629" max="5629" width="33.77734375" style="31" customWidth="1"/>
    <col min="5630" max="5630" width="5.6640625" style="31" customWidth="1"/>
    <col min="5631" max="5636" width="10.44140625" style="31" customWidth="1"/>
    <col min="5637" max="5884" width="11.77734375" style="31"/>
    <col min="5885" max="5885" width="33.77734375" style="31" customWidth="1"/>
    <col min="5886" max="5886" width="5.6640625" style="31" customWidth="1"/>
    <col min="5887" max="5892" width="10.44140625" style="31" customWidth="1"/>
    <col min="5893" max="6140" width="11.77734375" style="31"/>
    <col min="6141" max="6141" width="33.77734375" style="31" customWidth="1"/>
    <col min="6142" max="6142" width="5.6640625" style="31" customWidth="1"/>
    <col min="6143" max="6148" width="10.44140625" style="31" customWidth="1"/>
    <col min="6149" max="6396" width="11.77734375" style="31"/>
    <col min="6397" max="6397" width="33.77734375" style="31" customWidth="1"/>
    <col min="6398" max="6398" width="5.6640625" style="31" customWidth="1"/>
    <col min="6399" max="6404" width="10.44140625" style="31" customWidth="1"/>
    <col min="6405" max="6652" width="11.77734375" style="31"/>
    <col min="6653" max="6653" width="33.77734375" style="31" customWidth="1"/>
    <col min="6654" max="6654" width="5.6640625" style="31" customWidth="1"/>
    <col min="6655" max="6660" width="10.44140625" style="31" customWidth="1"/>
    <col min="6661" max="6908" width="11.77734375" style="31"/>
    <col min="6909" max="6909" width="33.77734375" style="31" customWidth="1"/>
    <col min="6910" max="6910" width="5.6640625" style="31" customWidth="1"/>
    <col min="6911" max="6916" width="10.44140625" style="31" customWidth="1"/>
    <col min="6917" max="7164" width="11.77734375" style="31"/>
    <col min="7165" max="7165" width="33.77734375" style="31" customWidth="1"/>
    <col min="7166" max="7166" width="5.6640625" style="31" customWidth="1"/>
    <col min="7167" max="7172" width="10.44140625" style="31" customWidth="1"/>
    <col min="7173" max="7420" width="11.77734375" style="31"/>
    <col min="7421" max="7421" width="33.77734375" style="31" customWidth="1"/>
    <col min="7422" max="7422" width="5.6640625" style="31" customWidth="1"/>
    <col min="7423" max="7428" width="10.44140625" style="31" customWidth="1"/>
    <col min="7429" max="7676" width="11.77734375" style="31"/>
    <col min="7677" max="7677" width="33.77734375" style="31" customWidth="1"/>
    <col min="7678" max="7678" width="5.6640625" style="31" customWidth="1"/>
    <col min="7679" max="7684" width="10.44140625" style="31" customWidth="1"/>
    <col min="7685" max="7932" width="11.77734375" style="31"/>
    <col min="7933" max="7933" width="33.77734375" style="31" customWidth="1"/>
    <col min="7934" max="7934" width="5.6640625" style="31" customWidth="1"/>
    <col min="7935" max="7940" width="10.44140625" style="31" customWidth="1"/>
    <col min="7941" max="8188" width="11.77734375" style="31"/>
    <col min="8189" max="8189" width="33.77734375" style="31" customWidth="1"/>
    <col min="8190" max="8190" width="5.6640625" style="31" customWidth="1"/>
    <col min="8191" max="8196" width="10.44140625" style="31" customWidth="1"/>
    <col min="8197" max="8444" width="11.77734375" style="31"/>
    <col min="8445" max="8445" width="33.77734375" style="31" customWidth="1"/>
    <col min="8446" max="8446" width="5.6640625" style="31" customWidth="1"/>
    <col min="8447" max="8452" width="10.44140625" style="31" customWidth="1"/>
    <col min="8453" max="8700" width="11.77734375" style="31"/>
    <col min="8701" max="8701" width="33.77734375" style="31" customWidth="1"/>
    <col min="8702" max="8702" width="5.6640625" style="31" customWidth="1"/>
    <col min="8703" max="8708" width="10.44140625" style="31" customWidth="1"/>
    <col min="8709" max="8956" width="11.77734375" style="31"/>
    <col min="8957" max="8957" width="33.77734375" style="31" customWidth="1"/>
    <col min="8958" max="8958" width="5.6640625" style="31" customWidth="1"/>
    <col min="8959" max="8964" width="10.44140625" style="31" customWidth="1"/>
    <col min="8965" max="9212" width="11.77734375" style="31"/>
    <col min="9213" max="9213" width="33.77734375" style="31" customWidth="1"/>
    <col min="9214" max="9214" width="5.6640625" style="31" customWidth="1"/>
    <col min="9215" max="9220" width="10.44140625" style="31" customWidth="1"/>
    <col min="9221" max="9468" width="11.77734375" style="31"/>
    <col min="9469" max="9469" width="33.77734375" style="31" customWidth="1"/>
    <col min="9470" max="9470" width="5.6640625" style="31" customWidth="1"/>
    <col min="9471" max="9476" width="10.44140625" style="31" customWidth="1"/>
    <col min="9477" max="9724" width="11.77734375" style="31"/>
    <col min="9725" max="9725" width="33.77734375" style="31" customWidth="1"/>
    <col min="9726" max="9726" width="5.6640625" style="31" customWidth="1"/>
    <col min="9727" max="9732" width="10.44140625" style="31" customWidth="1"/>
    <col min="9733" max="9980" width="11.77734375" style="31"/>
    <col min="9981" max="9981" width="33.77734375" style="31" customWidth="1"/>
    <col min="9982" max="9982" width="5.6640625" style="31" customWidth="1"/>
    <col min="9983" max="9988" width="10.44140625" style="31" customWidth="1"/>
    <col min="9989" max="10236" width="11.77734375" style="31"/>
    <col min="10237" max="10237" width="33.77734375" style="31" customWidth="1"/>
    <col min="10238" max="10238" width="5.6640625" style="31" customWidth="1"/>
    <col min="10239" max="10244" width="10.44140625" style="31" customWidth="1"/>
    <col min="10245" max="10492" width="11.77734375" style="31"/>
    <col min="10493" max="10493" width="33.77734375" style="31" customWidth="1"/>
    <col min="10494" max="10494" width="5.6640625" style="31" customWidth="1"/>
    <col min="10495" max="10500" width="10.44140625" style="31" customWidth="1"/>
    <col min="10501" max="10748" width="11.77734375" style="31"/>
    <col min="10749" max="10749" width="33.77734375" style="31" customWidth="1"/>
    <col min="10750" max="10750" width="5.6640625" style="31" customWidth="1"/>
    <col min="10751" max="10756" width="10.44140625" style="31" customWidth="1"/>
    <col min="10757" max="11004" width="11.77734375" style="31"/>
    <col min="11005" max="11005" width="33.77734375" style="31" customWidth="1"/>
    <col min="11006" max="11006" width="5.6640625" style="31" customWidth="1"/>
    <col min="11007" max="11012" width="10.44140625" style="31" customWidth="1"/>
    <col min="11013" max="11260" width="11.77734375" style="31"/>
    <col min="11261" max="11261" width="33.77734375" style="31" customWidth="1"/>
    <col min="11262" max="11262" width="5.6640625" style="31" customWidth="1"/>
    <col min="11263" max="11268" width="10.44140625" style="31" customWidth="1"/>
    <col min="11269" max="11516" width="11.77734375" style="31"/>
    <col min="11517" max="11517" width="33.77734375" style="31" customWidth="1"/>
    <col min="11518" max="11518" width="5.6640625" style="31" customWidth="1"/>
    <col min="11519" max="11524" width="10.44140625" style="31" customWidth="1"/>
    <col min="11525" max="11772" width="11.77734375" style="31"/>
    <col min="11773" max="11773" width="33.77734375" style="31" customWidth="1"/>
    <col min="11774" max="11774" width="5.6640625" style="31" customWidth="1"/>
    <col min="11775" max="11780" width="10.44140625" style="31" customWidth="1"/>
    <col min="11781" max="12028" width="11.77734375" style="31"/>
    <col min="12029" max="12029" width="33.77734375" style="31" customWidth="1"/>
    <col min="12030" max="12030" width="5.6640625" style="31" customWidth="1"/>
    <col min="12031" max="12036" width="10.44140625" style="31" customWidth="1"/>
    <col min="12037" max="12284" width="11.77734375" style="31"/>
    <col min="12285" max="12285" width="33.77734375" style="31" customWidth="1"/>
    <col min="12286" max="12286" width="5.6640625" style="31" customWidth="1"/>
    <col min="12287" max="12292" width="10.44140625" style="31" customWidth="1"/>
    <col min="12293" max="12540" width="11.77734375" style="31"/>
    <col min="12541" max="12541" width="33.77734375" style="31" customWidth="1"/>
    <col min="12542" max="12542" width="5.6640625" style="31" customWidth="1"/>
    <col min="12543" max="12548" width="10.44140625" style="31" customWidth="1"/>
    <col min="12549" max="12796" width="11.77734375" style="31"/>
    <col min="12797" max="12797" width="33.77734375" style="31" customWidth="1"/>
    <col min="12798" max="12798" width="5.6640625" style="31" customWidth="1"/>
    <col min="12799" max="12804" width="10.44140625" style="31" customWidth="1"/>
    <col min="12805" max="13052" width="11.77734375" style="31"/>
    <col min="13053" max="13053" width="33.77734375" style="31" customWidth="1"/>
    <col min="13054" max="13054" width="5.6640625" style="31" customWidth="1"/>
    <col min="13055" max="13060" width="10.44140625" style="31" customWidth="1"/>
    <col min="13061" max="13308" width="11.77734375" style="31"/>
    <col min="13309" max="13309" width="33.77734375" style="31" customWidth="1"/>
    <col min="13310" max="13310" width="5.6640625" style="31" customWidth="1"/>
    <col min="13311" max="13316" width="10.44140625" style="31" customWidth="1"/>
    <col min="13317" max="13564" width="11.77734375" style="31"/>
    <col min="13565" max="13565" width="33.77734375" style="31" customWidth="1"/>
    <col min="13566" max="13566" width="5.6640625" style="31" customWidth="1"/>
    <col min="13567" max="13572" width="10.44140625" style="31" customWidth="1"/>
    <col min="13573" max="13820" width="11.77734375" style="31"/>
    <col min="13821" max="13821" width="33.77734375" style="31" customWidth="1"/>
    <col min="13822" max="13822" width="5.6640625" style="31" customWidth="1"/>
    <col min="13823" max="13828" width="10.44140625" style="31" customWidth="1"/>
    <col min="13829" max="14076" width="11.77734375" style="31"/>
    <col min="14077" max="14077" width="33.77734375" style="31" customWidth="1"/>
    <col min="14078" max="14078" width="5.6640625" style="31" customWidth="1"/>
    <col min="14079" max="14084" width="10.44140625" style="31" customWidth="1"/>
    <col min="14085" max="14332" width="11.77734375" style="31"/>
    <col min="14333" max="14333" width="33.77734375" style="31" customWidth="1"/>
    <col min="14334" max="14334" width="5.6640625" style="31" customWidth="1"/>
    <col min="14335" max="14340" width="10.44140625" style="31" customWidth="1"/>
    <col min="14341" max="14588" width="11.77734375" style="31"/>
    <col min="14589" max="14589" width="33.77734375" style="31" customWidth="1"/>
    <col min="14590" max="14590" width="5.6640625" style="31" customWidth="1"/>
    <col min="14591" max="14596" width="10.44140625" style="31" customWidth="1"/>
    <col min="14597" max="14844" width="11.77734375" style="31"/>
    <col min="14845" max="14845" width="33.77734375" style="31" customWidth="1"/>
    <col min="14846" max="14846" width="5.6640625" style="31" customWidth="1"/>
    <col min="14847" max="14852" width="10.44140625" style="31" customWidth="1"/>
    <col min="14853" max="15100" width="11.77734375" style="31"/>
    <col min="15101" max="15101" width="33.77734375" style="31" customWidth="1"/>
    <col min="15102" max="15102" width="5.6640625" style="31" customWidth="1"/>
    <col min="15103" max="15108" width="10.44140625" style="31" customWidth="1"/>
    <col min="15109" max="15356" width="11.77734375" style="31"/>
    <col min="15357" max="15357" width="33.77734375" style="31" customWidth="1"/>
    <col min="15358" max="15358" width="5.6640625" style="31" customWidth="1"/>
    <col min="15359" max="15364" width="10.44140625" style="31" customWidth="1"/>
    <col min="15365" max="15612" width="11.77734375" style="31"/>
    <col min="15613" max="15613" width="33.77734375" style="31" customWidth="1"/>
    <col min="15614" max="15614" width="5.6640625" style="31" customWidth="1"/>
    <col min="15615" max="15620" width="10.44140625" style="31" customWidth="1"/>
    <col min="15621" max="15868" width="11.77734375" style="31"/>
    <col min="15869" max="15869" width="33.77734375" style="31" customWidth="1"/>
    <col min="15870" max="15870" width="5.6640625" style="31" customWidth="1"/>
    <col min="15871" max="15876" width="10.44140625" style="31" customWidth="1"/>
    <col min="15877" max="16124" width="11.77734375" style="31"/>
    <col min="16125" max="16125" width="33.77734375" style="31" customWidth="1"/>
    <col min="16126" max="16126" width="5.6640625" style="31" customWidth="1"/>
    <col min="16127" max="16132" width="10.44140625" style="31" customWidth="1"/>
    <col min="16133" max="16384" width="11.77734375" style="31"/>
  </cols>
  <sheetData>
    <row r="2" spans="2:8" s="3" customFormat="1" ht="15" customHeight="1">
      <c r="B2" s="31"/>
      <c r="C2" s="31"/>
      <c r="D2" s="31"/>
      <c r="E2" s="31"/>
      <c r="F2" s="18"/>
      <c r="G2" s="18"/>
      <c r="H2" s="18"/>
    </row>
    <row r="3" spans="2:8" ht="15" customHeight="1">
      <c r="B3" s="688" t="s">
        <v>790</v>
      </c>
      <c r="C3" s="689"/>
      <c r="D3" s="689"/>
      <c r="E3" s="689"/>
      <c r="F3" s="689"/>
      <c r="G3" s="93"/>
      <c r="H3" s="94" t="s">
        <v>541</v>
      </c>
    </row>
    <row r="4" spans="2:8" ht="23.25" customHeight="1">
      <c r="B4" s="95"/>
      <c r="C4" s="69" t="s">
        <v>528</v>
      </c>
      <c r="D4" s="69" t="s">
        <v>542</v>
      </c>
      <c r="E4" s="69" t="s">
        <v>543</v>
      </c>
      <c r="F4" s="69" t="s">
        <v>544</v>
      </c>
      <c r="G4" s="69" t="s">
        <v>520</v>
      </c>
      <c r="H4" s="69" t="s">
        <v>521</v>
      </c>
    </row>
    <row r="5" spans="2:8" ht="21.9" customHeight="1">
      <c r="B5" s="69" t="s">
        <v>499</v>
      </c>
      <c r="C5" s="70">
        <f t="shared" ref="C5:H5" si="0">SUM(C6:C7)</f>
        <v>2234.9</v>
      </c>
      <c r="D5" s="70">
        <f t="shared" si="0"/>
        <v>2236.4</v>
      </c>
      <c r="E5" s="70">
        <f t="shared" si="0"/>
        <v>2346.9</v>
      </c>
      <c r="F5" s="70">
        <f t="shared" si="0"/>
        <v>2082.4</v>
      </c>
      <c r="G5" s="70">
        <f t="shared" si="0"/>
        <v>2218.4</v>
      </c>
      <c r="H5" s="70">
        <f t="shared" si="0"/>
        <v>2503.1</v>
      </c>
    </row>
    <row r="6" spans="2:8" ht="21.9" customHeight="1">
      <c r="B6" s="69" t="s">
        <v>478</v>
      </c>
      <c r="C6" s="70">
        <v>1969</v>
      </c>
      <c r="D6" s="70">
        <v>1982.2</v>
      </c>
      <c r="E6" s="70">
        <v>2090.4</v>
      </c>
      <c r="F6" s="70">
        <v>1899.2</v>
      </c>
      <c r="G6" s="70">
        <v>2025.1</v>
      </c>
      <c r="H6" s="70">
        <v>2282.6999999999998</v>
      </c>
    </row>
    <row r="7" spans="2:8" ht="21.9" customHeight="1">
      <c r="B7" s="69" t="s">
        <v>545</v>
      </c>
      <c r="C7" s="70">
        <v>265.89999999999998</v>
      </c>
      <c r="D7" s="70">
        <v>254.2</v>
      </c>
      <c r="E7" s="70">
        <v>256.5</v>
      </c>
      <c r="F7" s="70">
        <v>183.2</v>
      </c>
      <c r="G7" s="70">
        <v>193.3</v>
      </c>
      <c r="H7" s="70">
        <v>220.4</v>
      </c>
    </row>
    <row r="8" spans="2:8" ht="15" customHeight="1">
      <c r="B8" s="96" t="s">
        <v>857</v>
      </c>
      <c r="C8" s="97"/>
      <c r="D8" s="97"/>
      <c r="E8" s="97"/>
      <c r="F8" s="97"/>
      <c r="G8" s="97"/>
      <c r="H8" s="97"/>
    </row>
  </sheetData>
  <mergeCells count="1">
    <mergeCell ref="B3:F3"/>
  </mergeCells>
  <phoneticPr fontId="2"/>
  <printOptions gridLinesSet="0"/>
  <pageMargins left="0.59055118110236227" right="0.59055118110236227" top="0.59055118110236227" bottom="0.59055118110236227" header="0.59055118110236227" footer="0.59055118110236227"/>
  <pageSetup firstPageNumber="244" orientation="portrait" useFirstPageNumber="1"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
  <sheetViews>
    <sheetView workbookViewId="0">
      <selection activeCell="K18" sqref="K18"/>
    </sheetView>
  </sheetViews>
  <sheetFormatPr defaultColWidth="8.88671875" defaultRowHeight="13.2"/>
  <cols>
    <col min="1" max="1" width="9" style="3" customWidth="1"/>
    <col min="2" max="2" width="8.88671875" style="3"/>
    <col min="3" max="3" width="19" style="3" customWidth="1"/>
    <col min="4" max="4" width="10.44140625" style="3" customWidth="1"/>
    <col min="5" max="5" width="9.6640625" style="3" customWidth="1"/>
    <col min="6" max="6" width="11.109375" style="3" customWidth="1"/>
    <col min="7" max="7" width="13.44140625" style="3" customWidth="1"/>
    <col min="8" max="16384" width="8.88671875" style="3"/>
  </cols>
  <sheetData>
    <row r="1" spans="2:15">
      <c r="B1" s="72"/>
      <c r="C1" s="72"/>
      <c r="D1" s="72"/>
      <c r="E1" s="72"/>
      <c r="F1" s="72"/>
      <c r="G1" s="72"/>
      <c r="H1" s="72"/>
    </row>
    <row r="2" spans="2:15" ht="13.8">
      <c r="B2" s="72"/>
      <c r="C2" s="635" t="s">
        <v>791</v>
      </c>
      <c r="D2" s="637"/>
      <c r="E2" s="637"/>
      <c r="F2" s="637"/>
      <c r="G2" s="637"/>
      <c r="H2" s="72"/>
    </row>
    <row r="3" spans="2:15" ht="13.8">
      <c r="B3" s="72"/>
      <c r="C3" s="603" t="s">
        <v>546</v>
      </c>
      <c r="D3" s="601" t="s">
        <v>547</v>
      </c>
      <c r="E3" s="118" t="s">
        <v>548</v>
      </c>
      <c r="F3" s="601" t="s">
        <v>549</v>
      </c>
      <c r="G3" s="601" t="s">
        <v>550</v>
      </c>
      <c r="H3" s="72"/>
    </row>
    <row r="4" spans="2:15" ht="13.8">
      <c r="B4" s="72"/>
      <c r="C4" s="690"/>
      <c r="D4" s="690"/>
      <c r="E4" s="117" t="s">
        <v>551</v>
      </c>
      <c r="F4" s="690"/>
      <c r="G4" s="690"/>
      <c r="H4" s="72"/>
    </row>
    <row r="5" spans="2:15" s="71" customFormat="1" ht="13.8">
      <c r="B5" s="72"/>
      <c r="C5" s="604"/>
      <c r="D5" s="119" t="s">
        <v>552</v>
      </c>
      <c r="E5" s="119" t="s">
        <v>553</v>
      </c>
      <c r="F5" s="604"/>
      <c r="G5" s="604"/>
      <c r="H5" s="72"/>
    </row>
    <row r="6" spans="2:15" ht="13.8">
      <c r="B6" s="72"/>
      <c r="C6" s="81" t="s">
        <v>554</v>
      </c>
      <c r="D6" s="81">
        <v>43.99</v>
      </c>
      <c r="E6" s="98">
        <v>53</v>
      </c>
      <c r="F6" s="81">
        <v>23.33</v>
      </c>
      <c r="G6" s="81">
        <v>551.20000000000005</v>
      </c>
      <c r="H6" s="72"/>
    </row>
    <row r="7" spans="2:15" ht="13.8">
      <c r="B7" s="72"/>
      <c r="C7" s="81" t="s">
        <v>555</v>
      </c>
      <c r="D7" s="99">
        <v>15.9</v>
      </c>
      <c r="E7" s="81">
        <v>50.4</v>
      </c>
      <c r="F7" s="81">
        <v>8.01</v>
      </c>
      <c r="G7" s="81">
        <v>189.3</v>
      </c>
      <c r="H7" s="72"/>
    </row>
    <row r="8" spans="2:15" ht="13.8">
      <c r="B8" s="72"/>
      <c r="C8" s="81" t="s">
        <v>556</v>
      </c>
      <c r="D8" s="81">
        <v>23.24</v>
      </c>
      <c r="E8" s="81">
        <v>43.4</v>
      </c>
      <c r="F8" s="81">
        <v>10.08</v>
      </c>
      <c r="G8" s="98">
        <v>238</v>
      </c>
      <c r="H8" s="72"/>
    </row>
    <row r="9" spans="2:15" ht="13.8">
      <c r="B9" s="72"/>
      <c r="C9" s="81" t="s">
        <v>557</v>
      </c>
      <c r="D9" s="81">
        <v>16.07</v>
      </c>
      <c r="E9" s="81">
        <v>44.4</v>
      </c>
      <c r="F9" s="81">
        <v>7.13</v>
      </c>
      <c r="G9" s="81">
        <v>168.4</v>
      </c>
      <c r="H9" s="72"/>
    </row>
    <row r="10" spans="2:15" ht="13.8">
      <c r="B10" s="72"/>
      <c r="C10" s="91" t="s">
        <v>564</v>
      </c>
      <c r="D10" s="81">
        <v>15.36</v>
      </c>
      <c r="E10" s="81">
        <v>23.7</v>
      </c>
      <c r="F10" s="81">
        <v>3.64</v>
      </c>
      <c r="G10" s="81">
        <v>85.9</v>
      </c>
      <c r="H10" s="72"/>
    </row>
    <row r="11" spans="2:15" ht="13.8">
      <c r="B11" s="72"/>
      <c r="C11" s="81" t="s">
        <v>558</v>
      </c>
      <c r="D11" s="81">
        <v>187.64</v>
      </c>
      <c r="E11" s="81">
        <v>19.8</v>
      </c>
      <c r="F11" s="81">
        <v>37.11</v>
      </c>
      <c r="G11" s="81">
        <v>876.6</v>
      </c>
      <c r="H11" s="72"/>
      <c r="O11" s="17"/>
    </row>
    <row r="12" spans="2:15" ht="13.8">
      <c r="B12" s="72"/>
      <c r="C12" s="81" t="s">
        <v>153</v>
      </c>
      <c r="D12" s="81">
        <v>41.27</v>
      </c>
      <c r="E12" s="81">
        <v>20.5</v>
      </c>
      <c r="F12" s="81">
        <v>8.44</v>
      </c>
      <c r="G12" s="81">
        <v>199.4</v>
      </c>
      <c r="H12" s="72"/>
    </row>
    <row r="13" spans="2:15" ht="13.8">
      <c r="B13" s="72"/>
      <c r="C13" s="81" t="s">
        <v>559</v>
      </c>
      <c r="D13" s="81">
        <v>20.78</v>
      </c>
      <c r="E13" s="81">
        <v>10.8</v>
      </c>
      <c r="F13" s="81">
        <v>2.25</v>
      </c>
      <c r="G13" s="81">
        <v>53.1</v>
      </c>
      <c r="H13" s="72"/>
    </row>
    <row r="14" spans="2:15" ht="13.8">
      <c r="B14" s="72"/>
      <c r="C14" s="81" t="s">
        <v>560</v>
      </c>
      <c r="D14" s="81">
        <v>30.09</v>
      </c>
      <c r="E14" s="81">
        <v>3.4</v>
      </c>
      <c r="F14" s="81">
        <v>1.02</v>
      </c>
      <c r="G14" s="81">
        <v>24.2</v>
      </c>
      <c r="H14" s="72"/>
    </row>
    <row r="15" spans="2:15" ht="13.8">
      <c r="B15" s="72"/>
      <c r="C15" s="81" t="s">
        <v>561</v>
      </c>
      <c r="D15" s="81">
        <v>33.92</v>
      </c>
      <c r="E15" s="81">
        <v>1.5</v>
      </c>
      <c r="F15" s="81">
        <v>0.51</v>
      </c>
      <c r="G15" s="99">
        <v>12</v>
      </c>
      <c r="H15" s="72"/>
    </row>
    <row r="16" spans="2:15" ht="13.8">
      <c r="B16" s="72"/>
      <c r="C16" s="81" t="s">
        <v>149</v>
      </c>
      <c r="D16" s="81">
        <v>139.97999999999999</v>
      </c>
      <c r="E16" s="81">
        <v>1.3</v>
      </c>
      <c r="F16" s="81">
        <v>1.79</v>
      </c>
      <c r="G16" s="81">
        <v>42.4</v>
      </c>
      <c r="H16" s="72"/>
    </row>
    <row r="17" spans="2:8" ht="13.8">
      <c r="B17" s="72"/>
      <c r="C17" s="81" t="s">
        <v>562</v>
      </c>
      <c r="D17" s="81">
        <v>10.48</v>
      </c>
      <c r="E17" s="81">
        <v>1.4</v>
      </c>
      <c r="F17" s="81">
        <v>0.15</v>
      </c>
      <c r="G17" s="81">
        <v>3.4</v>
      </c>
      <c r="H17" s="72"/>
    </row>
    <row r="18" spans="2:8" ht="14.4" thickBot="1">
      <c r="B18" s="72"/>
      <c r="C18" s="100" t="s">
        <v>563</v>
      </c>
      <c r="D18" s="100">
        <v>69.87</v>
      </c>
      <c r="E18" s="100">
        <v>0.5</v>
      </c>
      <c r="F18" s="100">
        <v>0.38</v>
      </c>
      <c r="G18" s="100">
        <v>9.1</v>
      </c>
      <c r="H18" s="72"/>
    </row>
    <row r="19" spans="2:8" ht="14.4" thickTop="1">
      <c r="B19" s="72"/>
      <c r="C19" s="101" t="s">
        <v>499</v>
      </c>
      <c r="D19" s="101"/>
      <c r="E19" s="101"/>
      <c r="F19" s="101">
        <v>103.83</v>
      </c>
      <c r="G19" s="101">
        <v>2452.8000000000002</v>
      </c>
      <c r="H19" s="72"/>
    </row>
    <row r="20" spans="2:8" ht="27.75" customHeight="1">
      <c r="B20" s="72"/>
      <c r="C20" s="554" t="s">
        <v>858</v>
      </c>
      <c r="D20" s="554"/>
      <c r="E20" s="554"/>
      <c r="F20" s="554"/>
      <c r="G20" s="554"/>
      <c r="H20" s="72"/>
    </row>
    <row r="21" spans="2:8">
      <c r="B21" s="72"/>
      <c r="C21" s="636"/>
      <c r="D21" s="636"/>
      <c r="E21" s="636"/>
      <c r="F21" s="636"/>
      <c r="G21" s="636"/>
      <c r="H21" s="72"/>
    </row>
    <row r="22" spans="2:8">
      <c r="B22" s="72"/>
      <c r="C22" s="72"/>
      <c r="D22" s="72"/>
      <c r="E22" s="72"/>
      <c r="F22" s="72"/>
      <c r="G22" s="72"/>
      <c r="H22" s="72"/>
    </row>
  </sheetData>
  <mergeCells count="7">
    <mergeCell ref="C20:G20"/>
    <mergeCell ref="C21:G21"/>
    <mergeCell ref="C2:G2"/>
    <mergeCell ref="D3:D4"/>
    <mergeCell ref="C3:C5"/>
    <mergeCell ref="F3:F5"/>
    <mergeCell ref="G3:G5"/>
  </mergeCells>
  <phoneticPr fontId="2"/>
  <pageMargins left="0.7" right="0.7" top="0.75" bottom="0.75" header="0.3" footer="0.3"/>
  <pageSetup paperSize="9" orientation="portrait" horizontalDpi="4294967293"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24" sqref="G24"/>
    </sheetView>
  </sheetViews>
  <sheetFormatPr defaultColWidth="8.88671875" defaultRowHeight="13.2"/>
  <cols>
    <col min="1" max="1" width="9" style="3" customWidth="1"/>
    <col min="2" max="2" width="10" style="3" customWidth="1"/>
    <col min="3" max="3" width="11.6640625" style="3" customWidth="1"/>
    <col min="4" max="4" width="13.44140625" style="3" customWidth="1"/>
    <col min="5" max="5" width="18.21875" style="3" customWidth="1"/>
    <col min="6" max="6" width="16.44140625" style="3" customWidth="1"/>
    <col min="7" max="16384" width="8.88671875" style="3"/>
  </cols>
  <sheetData>
    <row r="1" spans="1:7" s="71" customFormat="1">
      <c r="A1" s="72"/>
      <c r="B1" s="72"/>
      <c r="C1" s="72"/>
      <c r="D1" s="72"/>
      <c r="E1" s="72"/>
      <c r="F1" s="72"/>
      <c r="G1" s="72"/>
    </row>
    <row r="2" spans="1:7" ht="13.8">
      <c r="A2" s="72"/>
      <c r="B2" s="596" t="s">
        <v>792</v>
      </c>
      <c r="C2" s="547"/>
      <c r="D2" s="547"/>
      <c r="E2" s="547"/>
      <c r="F2" s="547"/>
      <c r="G2" s="547"/>
    </row>
    <row r="3" spans="1:7" ht="13.8">
      <c r="A3" s="72"/>
      <c r="B3" s="81"/>
      <c r="C3" s="114" t="s">
        <v>565</v>
      </c>
      <c r="D3" s="114" t="s">
        <v>566</v>
      </c>
      <c r="E3" s="114" t="s">
        <v>567</v>
      </c>
      <c r="F3" s="114" t="s">
        <v>568</v>
      </c>
      <c r="G3" s="72"/>
    </row>
    <row r="4" spans="1:7" ht="13.8">
      <c r="A4" s="72"/>
      <c r="B4" s="114" t="s">
        <v>569</v>
      </c>
      <c r="C4" s="164">
        <v>3500</v>
      </c>
      <c r="D4" s="164">
        <v>3080</v>
      </c>
      <c r="E4" s="437">
        <v>103.67</v>
      </c>
      <c r="F4" s="164">
        <v>319300</v>
      </c>
      <c r="G4" s="72"/>
    </row>
    <row r="5" spans="1:7" ht="14.4" thickBot="1">
      <c r="A5" s="72"/>
      <c r="B5" s="438" t="s">
        <v>570</v>
      </c>
      <c r="C5" s="439">
        <v>1400</v>
      </c>
      <c r="D5" s="439">
        <v>560</v>
      </c>
      <c r="E5" s="440">
        <v>67.099999999999994</v>
      </c>
      <c r="F5" s="439">
        <v>37575</v>
      </c>
      <c r="G5" s="72"/>
    </row>
    <row r="6" spans="1:7" ht="14.4" thickTop="1">
      <c r="A6" s="72"/>
      <c r="B6" s="119" t="s">
        <v>499</v>
      </c>
      <c r="C6" s="166">
        <v>4900</v>
      </c>
      <c r="D6" s="166">
        <v>3640</v>
      </c>
      <c r="E6" s="441">
        <v>98.04</v>
      </c>
      <c r="F6" s="166">
        <v>356875</v>
      </c>
      <c r="G6" s="72"/>
    </row>
    <row r="7" spans="1:7" ht="28.5" customHeight="1">
      <c r="A7" s="72"/>
      <c r="B7" s="655" t="s">
        <v>860</v>
      </c>
      <c r="C7" s="655"/>
      <c r="D7" s="655"/>
      <c r="E7" s="655"/>
      <c r="F7" s="655"/>
      <c r="G7" s="72"/>
    </row>
    <row r="8" spans="1:7" ht="13.8">
      <c r="A8" s="72"/>
      <c r="B8" s="85"/>
      <c r="C8" s="85"/>
      <c r="D8" s="85"/>
      <c r="E8" s="85"/>
      <c r="F8" s="85"/>
      <c r="G8" s="72"/>
    </row>
    <row r="9" spans="1:7">
      <c r="A9" s="72"/>
      <c r="B9" s="72"/>
      <c r="C9" s="72"/>
      <c r="D9" s="72"/>
      <c r="E9" s="72"/>
      <c r="F9" s="72"/>
      <c r="G9" s="72"/>
    </row>
  </sheetData>
  <mergeCells count="2">
    <mergeCell ref="B2:G2"/>
    <mergeCell ref="B7:F7"/>
  </mergeCells>
  <phoneticPr fontId="2"/>
  <pageMargins left="0.7" right="0.7" top="0.75" bottom="0.75" header="0.3" footer="0.3"/>
  <pageSetup paperSize="9" orientation="portrait" horizontalDpi="4294967293"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K14"/>
  <sheetViews>
    <sheetView workbookViewId="0">
      <selection activeCell="D1" sqref="D1:K13"/>
    </sheetView>
  </sheetViews>
  <sheetFormatPr defaultColWidth="8.88671875" defaultRowHeight="13.2"/>
  <cols>
    <col min="1" max="1" width="9" style="3" customWidth="1"/>
    <col min="2" max="4" width="8.88671875" style="3"/>
    <col min="5" max="5" width="17" style="3" customWidth="1"/>
    <col min="6" max="6" width="7" style="3" customWidth="1"/>
    <col min="7" max="7" width="7.88671875" style="3" customWidth="1"/>
    <col min="8" max="8" width="8.21875" style="3" customWidth="1"/>
    <col min="9" max="9" width="7.44140625" style="3" customWidth="1"/>
    <col min="10" max="10" width="8.109375" style="3" customWidth="1"/>
    <col min="11" max="13" width="8.88671875" style="3"/>
    <col min="14" max="14" width="10.88671875" style="3" customWidth="1"/>
    <col min="15" max="15" width="10.6640625" style="3" customWidth="1"/>
    <col min="16" max="16" width="11.44140625" style="3" customWidth="1"/>
    <col min="17" max="16384" width="8.88671875" style="3"/>
  </cols>
  <sheetData>
    <row r="1" spans="4:11">
      <c r="D1" s="72"/>
      <c r="E1" s="72"/>
      <c r="F1" s="72"/>
      <c r="G1" s="72"/>
      <c r="H1" s="72"/>
      <c r="I1" s="72"/>
      <c r="J1" s="72"/>
      <c r="K1" s="72"/>
    </row>
    <row r="2" spans="4:11" ht="13.8">
      <c r="D2" s="72"/>
      <c r="E2" s="526" t="s">
        <v>793</v>
      </c>
      <c r="F2" s="527"/>
      <c r="G2" s="527"/>
      <c r="H2" s="527"/>
      <c r="I2" s="527"/>
      <c r="J2" s="527"/>
      <c r="K2" s="72"/>
    </row>
    <row r="3" spans="4:11" ht="13.8">
      <c r="D3" s="72"/>
      <c r="E3" s="518" t="s">
        <v>238</v>
      </c>
      <c r="F3" s="518">
        <v>2013</v>
      </c>
      <c r="G3" s="518">
        <v>2015</v>
      </c>
      <c r="H3" s="518">
        <v>2016</v>
      </c>
      <c r="I3" s="518"/>
      <c r="J3" s="518"/>
      <c r="K3" s="72"/>
    </row>
    <row r="4" spans="4:11" ht="13.8">
      <c r="D4" s="72"/>
      <c r="E4" s="518"/>
      <c r="F4" s="518"/>
      <c r="G4" s="518"/>
      <c r="H4" s="114" t="s">
        <v>139</v>
      </c>
      <c r="I4" s="114" t="s">
        <v>571</v>
      </c>
      <c r="J4" s="114" t="s">
        <v>572</v>
      </c>
      <c r="K4" s="72"/>
    </row>
    <row r="5" spans="4:11" ht="13.8">
      <c r="D5" s="72"/>
      <c r="E5" s="114" t="s">
        <v>499</v>
      </c>
      <c r="F5" s="442">
        <v>698.94500000000005</v>
      </c>
      <c r="G5" s="442">
        <v>1045.876</v>
      </c>
      <c r="H5" s="442">
        <v>2258</v>
      </c>
      <c r="I5" s="442">
        <v>1149</v>
      </c>
      <c r="J5" s="442">
        <v>1110</v>
      </c>
      <c r="K5" s="72"/>
    </row>
    <row r="6" spans="4:11" ht="13.8">
      <c r="D6" s="72"/>
      <c r="E6" s="156" t="s">
        <v>575</v>
      </c>
      <c r="F6" s="442">
        <v>623.52200000000005</v>
      </c>
      <c r="G6" s="442">
        <v>965.32899999999995</v>
      </c>
      <c r="H6" s="442">
        <v>2093</v>
      </c>
      <c r="I6" s="442">
        <v>1091</v>
      </c>
      <c r="J6" s="442">
        <v>1003</v>
      </c>
      <c r="K6" s="72"/>
    </row>
    <row r="7" spans="4:11" ht="13.8">
      <c r="D7" s="72"/>
      <c r="E7" s="114" t="s">
        <v>573</v>
      </c>
      <c r="F7" s="442">
        <v>431.65899999999999</v>
      </c>
      <c r="G7" s="442">
        <v>727.58799999999997</v>
      </c>
      <c r="H7" s="442">
        <v>1645</v>
      </c>
      <c r="I7" s="442">
        <v>1020</v>
      </c>
      <c r="J7" s="442">
        <v>625</v>
      </c>
      <c r="K7" s="72"/>
    </row>
    <row r="8" spans="4:11" ht="13.95" customHeight="1">
      <c r="D8" s="72"/>
      <c r="E8" s="114" t="s">
        <v>245</v>
      </c>
      <c r="F8" s="442">
        <v>35.247</v>
      </c>
      <c r="G8" s="442">
        <v>35.164999999999999</v>
      </c>
      <c r="H8" s="442">
        <v>43.234999999999999</v>
      </c>
      <c r="I8" s="442">
        <v>26.210999999999999</v>
      </c>
      <c r="J8" s="442">
        <v>17.024000000000001</v>
      </c>
      <c r="K8" s="72"/>
    </row>
    <row r="9" spans="4:11" ht="16.2" customHeight="1">
      <c r="D9" s="72"/>
      <c r="E9" s="114" t="s">
        <v>574</v>
      </c>
      <c r="F9" s="442">
        <v>73.143000000000001</v>
      </c>
      <c r="G9" s="442">
        <v>94.677000000000007</v>
      </c>
      <c r="H9" s="442">
        <v>190</v>
      </c>
      <c r="I9" s="442">
        <v>22</v>
      </c>
      <c r="J9" s="442">
        <v>168</v>
      </c>
      <c r="K9" s="72"/>
    </row>
    <row r="10" spans="4:11" ht="13.8">
      <c r="D10" s="72"/>
      <c r="E10" s="114" t="s">
        <v>247</v>
      </c>
      <c r="F10" s="442">
        <v>15.151</v>
      </c>
      <c r="G10" s="442">
        <v>12.227</v>
      </c>
      <c r="H10" s="442">
        <v>25</v>
      </c>
      <c r="I10" s="442">
        <v>12.523</v>
      </c>
      <c r="J10" s="442">
        <v>11.615</v>
      </c>
      <c r="K10" s="72"/>
    </row>
    <row r="11" spans="4:11" ht="13.8">
      <c r="D11" s="72"/>
      <c r="E11" s="156" t="s">
        <v>717</v>
      </c>
      <c r="F11" s="442">
        <v>10.53</v>
      </c>
      <c r="G11" s="442">
        <v>9.1219999999999999</v>
      </c>
      <c r="H11" s="442">
        <v>16.992000000000001</v>
      </c>
      <c r="I11" s="442">
        <v>9.0549999999999997</v>
      </c>
      <c r="J11" s="442">
        <v>7.9370000000000003</v>
      </c>
      <c r="K11" s="72"/>
    </row>
    <row r="12" spans="4:11" ht="39" customHeight="1">
      <c r="D12" s="72"/>
      <c r="E12" s="640" t="s">
        <v>859</v>
      </c>
      <c r="F12" s="640"/>
      <c r="G12" s="640"/>
      <c r="H12" s="640"/>
      <c r="I12" s="640"/>
      <c r="J12" s="640"/>
      <c r="K12" s="72"/>
    </row>
    <row r="13" spans="4:11" ht="13.2" customHeight="1">
      <c r="D13" s="72"/>
      <c r="E13" s="570"/>
      <c r="F13" s="570"/>
      <c r="G13" s="570"/>
      <c r="H13" s="570"/>
      <c r="I13" s="570"/>
      <c r="J13" s="570"/>
      <c r="K13" s="72"/>
    </row>
    <row r="14" spans="4:11">
      <c r="E14" s="691"/>
      <c r="F14" s="691"/>
      <c r="G14" s="691"/>
      <c r="H14" s="691"/>
      <c r="I14" s="691"/>
      <c r="J14" s="691"/>
    </row>
  </sheetData>
  <mergeCells count="8">
    <mergeCell ref="E12:J12"/>
    <mergeCell ref="E13:J13"/>
    <mergeCell ref="E14:J14"/>
    <mergeCell ref="E2:J2"/>
    <mergeCell ref="H3:J3"/>
    <mergeCell ref="F3:F4"/>
    <mergeCell ref="G3:G4"/>
    <mergeCell ref="E3:E4"/>
  </mergeCells>
  <phoneticPr fontId="2"/>
  <pageMargins left="0.7" right="0.7" top="0.75" bottom="0.75" header="0.3" footer="0.3"/>
  <pageSetup paperSize="9" orientation="portrait" horizontalDpi="4294967293"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9"/>
  <sheetViews>
    <sheetView workbookViewId="0">
      <selection activeCell="C1" sqref="C1:L9"/>
    </sheetView>
  </sheetViews>
  <sheetFormatPr defaultColWidth="8.88671875" defaultRowHeight="13.2"/>
  <cols>
    <col min="1" max="1" width="9" style="3" customWidth="1"/>
    <col min="2" max="5" width="8.88671875" style="3"/>
    <col min="6" max="6" width="19" style="3" customWidth="1"/>
    <col min="7" max="16384" width="8.88671875" style="3"/>
  </cols>
  <sheetData>
    <row r="1" spans="3:12">
      <c r="C1" s="72"/>
      <c r="D1" s="72"/>
      <c r="E1" s="72"/>
      <c r="F1" s="72"/>
      <c r="G1" s="72"/>
      <c r="H1" s="72"/>
      <c r="I1" s="72"/>
      <c r="J1" s="72"/>
      <c r="K1" s="72"/>
      <c r="L1" s="72"/>
    </row>
    <row r="2" spans="3:12" ht="13.8">
      <c r="C2" s="72"/>
      <c r="D2" s="635" t="s">
        <v>794</v>
      </c>
      <c r="E2" s="527"/>
      <c r="F2" s="527"/>
      <c r="G2" s="527"/>
      <c r="H2" s="527"/>
      <c r="I2" s="527"/>
      <c r="J2" s="527"/>
      <c r="K2" s="527"/>
      <c r="L2" s="72"/>
    </row>
    <row r="3" spans="3:12" ht="13.8">
      <c r="C3" s="72"/>
      <c r="D3" s="518" t="s">
        <v>101</v>
      </c>
      <c r="E3" s="518"/>
      <c r="F3" s="518"/>
      <c r="G3" s="114">
        <v>2011</v>
      </c>
      <c r="H3" s="114">
        <v>2012</v>
      </c>
      <c r="I3" s="114">
        <v>2013</v>
      </c>
      <c r="J3" s="114">
        <v>2014</v>
      </c>
      <c r="K3" s="114">
        <v>2015</v>
      </c>
      <c r="L3" s="72"/>
    </row>
    <row r="4" spans="3:12" ht="29.25" customHeight="1">
      <c r="C4" s="72"/>
      <c r="D4" s="692" t="s">
        <v>576</v>
      </c>
      <c r="E4" s="693"/>
      <c r="F4" s="693"/>
      <c r="G4" s="437">
        <v>0.56999999999999995</v>
      </c>
      <c r="H4" s="437">
        <v>1.08</v>
      </c>
      <c r="I4" s="437">
        <v>1.18</v>
      </c>
      <c r="J4" s="437">
        <v>2.86</v>
      </c>
      <c r="K4" s="437">
        <v>2.23</v>
      </c>
      <c r="L4" s="72"/>
    </row>
    <row r="5" spans="3:12" ht="38.25" customHeight="1">
      <c r="C5" s="72"/>
      <c r="D5" s="694" t="s">
        <v>577</v>
      </c>
      <c r="E5" s="695"/>
      <c r="F5" s="696"/>
      <c r="G5" s="437">
        <v>2.85</v>
      </c>
      <c r="H5" s="437">
        <v>2.0099999999999998</v>
      </c>
      <c r="I5" s="437">
        <v>2.98</v>
      </c>
      <c r="J5" s="437">
        <v>9.1999999999999993</v>
      </c>
      <c r="K5" s="437">
        <v>19.350000000000001</v>
      </c>
      <c r="L5" s="72"/>
    </row>
    <row r="6" spans="3:12">
      <c r="C6" s="72"/>
      <c r="D6" s="146" t="s">
        <v>861</v>
      </c>
      <c r="E6" s="443"/>
      <c r="F6" s="443"/>
      <c r="G6" s="443"/>
      <c r="H6" s="443"/>
      <c r="I6" s="443"/>
      <c r="J6" s="443"/>
      <c r="K6" s="443"/>
      <c r="L6" s="72"/>
    </row>
    <row r="7" spans="3:12">
      <c r="C7" s="72"/>
      <c r="D7" s="72"/>
      <c r="E7" s="72"/>
      <c r="F7" s="72"/>
      <c r="G7" s="72"/>
      <c r="H7" s="72"/>
      <c r="I7" s="72"/>
      <c r="J7" s="72"/>
      <c r="K7" s="72"/>
      <c r="L7" s="72"/>
    </row>
    <row r="8" spans="3:12">
      <c r="C8" s="72"/>
      <c r="D8" s="72"/>
      <c r="E8" s="72"/>
      <c r="F8" s="72"/>
      <c r="G8" s="72"/>
      <c r="H8" s="72"/>
      <c r="I8" s="72"/>
      <c r="J8" s="72"/>
      <c r="K8" s="72"/>
      <c r="L8" s="72"/>
    </row>
    <row r="9" spans="3:12">
      <c r="C9" s="72"/>
      <c r="D9" s="72"/>
      <c r="E9" s="72"/>
      <c r="F9" s="72"/>
      <c r="G9" s="72"/>
      <c r="H9" s="72"/>
      <c r="I9" s="72"/>
      <c r="J9" s="72"/>
      <c r="K9" s="72"/>
      <c r="L9" s="72"/>
    </row>
  </sheetData>
  <mergeCells count="4">
    <mergeCell ref="D2:K2"/>
    <mergeCell ref="D3:F3"/>
    <mergeCell ref="D4:F4"/>
    <mergeCell ref="D5:F5"/>
  </mergeCells>
  <phoneticPr fontId="2"/>
  <pageMargins left="0.7" right="0.7" top="0.75" bottom="0.75" header="0.3" footer="0.3"/>
  <pageSetup paperSize="9" orientation="portrait" horizontalDpi="4294967293"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16"/>
  <sheetViews>
    <sheetView topLeftCell="A4" workbookViewId="0">
      <selection activeCell="C5" sqref="C5:G14"/>
    </sheetView>
  </sheetViews>
  <sheetFormatPr defaultColWidth="8.88671875" defaultRowHeight="13.2"/>
  <cols>
    <col min="1" max="1" width="9" style="3" customWidth="1"/>
    <col min="2" max="3" width="8.88671875" style="3"/>
    <col min="4" max="4" width="24.88671875" style="3" customWidth="1"/>
    <col min="5" max="5" width="18.44140625" style="3" customWidth="1"/>
    <col min="6" max="6" width="20.88671875" style="3" customWidth="1"/>
    <col min="7" max="16384" width="8.88671875" style="3"/>
  </cols>
  <sheetData>
    <row r="5" spans="3:7">
      <c r="C5" s="72"/>
      <c r="D5" s="72"/>
      <c r="E5" s="72"/>
      <c r="F5" s="72"/>
      <c r="G5" s="72"/>
    </row>
    <row r="6" spans="3:7" ht="13.8">
      <c r="C6" s="72"/>
      <c r="D6" s="635" t="s">
        <v>795</v>
      </c>
      <c r="E6" s="527"/>
      <c r="F6" s="527"/>
      <c r="G6" s="72"/>
    </row>
    <row r="7" spans="3:7" ht="13.8">
      <c r="C7" s="72"/>
      <c r="D7" s="114" t="s">
        <v>237</v>
      </c>
      <c r="E7" s="114" t="s">
        <v>578</v>
      </c>
      <c r="F7" s="114" t="s">
        <v>579</v>
      </c>
      <c r="G7" s="72"/>
    </row>
    <row r="8" spans="3:7" ht="13.8">
      <c r="C8" s="72"/>
      <c r="D8" s="78" t="s">
        <v>580</v>
      </c>
      <c r="E8" s="68">
        <v>26629</v>
      </c>
      <c r="F8" s="68">
        <v>32600</v>
      </c>
      <c r="G8" s="72"/>
    </row>
    <row r="9" spans="3:7" ht="13.8">
      <c r="C9" s="72"/>
      <c r="D9" s="78" t="s">
        <v>581</v>
      </c>
      <c r="E9" s="68">
        <v>550</v>
      </c>
      <c r="F9" s="68">
        <v>869</v>
      </c>
      <c r="G9" s="72"/>
    </row>
    <row r="10" spans="3:7" ht="16.8">
      <c r="C10" s="72"/>
      <c r="D10" s="78" t="s">
        <v>582</v>
      </c>
      <c r="E10" s="68">
        <v>1845</v>
      </c>
      <c r="F10" s="68">
        <v>3640</v>
      </c>
      <c r="G10" s="72"/>
    </row>
    <row r="11" spans="3:7" ht="13.8">
      <c r="C11" s="72"/>
      <c r="D11" s="78" t="s">
        <v>583</v>
      </c>
      <c r="E11" s="68">
        <v>13000</v>
      </c>
      <c r="F11" s="68">
        <v>9650</v>
      </c>
      <c r="G11" s="72"/>
    </row>
    <row r="12" spans="3:7" ht="13.8">
      <c r="C12" s="72"/>
      <c r="D12" s="78" t="s">
        <v>584</v>
      </c>
      <c r="E12" s="99">
        <f>E11/E9</f>
        <v>23.636363636363637</v>
      </c>
      <c r="F12" s="99">
        <f>F11/F9</f>
        <v>11.104718066743382</v>
      </c>
      <c r="G12" s="72"/>
    </row>
    <row r="13" spans="3:7" ht="52.5" customHeight="1">
      <c r="C13" s="72"/>
      <c r="D13" s="655" t="s">
        <v>862</v>
      </c>
      <c r="E13" s="655"/>
      <c r="F13" s="655"/>
      <c r="G13" s="72"/>
    </row>
    <row r="14" spans="3:7" ht="37.5" customHeight="1">
      <c r="C14" s="72"/>
      <c r="D14" s="639"/>
      <c r="E14" s="639"/>
      <c r="F14" s="639"/>
      <c r="G14" s="72"/>
    </row>
    <row r="15" spans="3:7">
      <c r="D15" s="697"/>
      <c r="E15" s="697"/>
      <c r="F15" s="697"/>
    </row>
    <row r="16" spans="3:7">
      <c r="D16" s="697"/>
      <c r="E16" s="697"/>
      <c r="F16" s="697"/>
    </row>
  </sheetData>
  <mergeCells count="4">
    <mergeCell ref="D6:F6"/>
    <mergeCell ref="D15:F16"/>
    <mergeCell ref="D13:F13"/>
    <mergeCell ref="D14:F14"/>
  </mergeCells>
  <phoneticPr fontId="2"/>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0"/>
  <sheetViews>
    <sheetView workbookViewId="0">
      <selection activeCell="K23" sqref="K23"/>
    </sheetView>
  </sheetViews>
  <sheetFormatPr defaultRowHeight="13.2"/>
  <cols>
    <col min="1" max="1" width="9" customWidth="1"/>
    <col min="2" max="2" width="4.44140625" customWidth="1"/>
    <col min="3" max="3" width="8.88671875" customWidth="1"/>
    <col min="4" max="4" width="7.33203125" customWidth="1"/>
    <col min="5" max="5" width="7.6640625" style="1" customWidth="1"/>
    <col min="6" max="6" width="6.88671875" customWidth="1"/>
    <col min="7" max="7" width="7.44140625" customWidth="1"/>
    <col min="8" max="8" width="7.21875" customWidth="1"/>
    <col min="9" max="9" width="9.44140625" customWidth="1"/>
    <col min="10" max="10" width="6.77734375" customWidth="1"/>
    <col min="11" max="11" width="7.6640625" customWidth="1"/>
    <col min="12" max="12" width="6.88671875" customWidth="1"/>
    <col min="13" max="13" width="7.109375" customWidth="1"/>
    <col min="14" max="14" width="7.44140625" customWidth="1"/>
  </cols>
  <sheetData>
    <row r="1" spans="2:15" ht="13.8">
      <c r="B1" s="72"/>
      <c r="C1" s="526" t="s">
        <v>747</v>
      </c>
      <c r="D1" s="527"/>
      <c r="E1" s="527"/>
      <c r="F1" s="527"/>
      <c r="G1" s="527"/>
      <c r="H1" s="527"/>
      <c r="I1" s="527"/>
      <c r="J1" s="527"/>
      <c r="K1" s="527"/>
      <c r="L1" s="527"/>
      <c r="M1" s="527"/>
      <c r="N1" s="527"/>
      <c r="O1" s="72"/>
    </row>
    <row r="2" spans="2:15" ht="13.8">
      <c r="B2" s="72"/>
      <c r="C2" s="114" t="s">
        <v>100</v>
      </c>
      <c r="D2" s="114" t="s">
        <v>101</v>
      </c>
      <c r="E2" s="114" t="s">
        <v>0</v>
      </c>
      <c r="F2" s="114">
        <v>2010</v>
      </c>
      <c r="G2" s="114">
        <v>2012</v>
      </c>
      <c r="H2" s="114">
        <v>2014</v>
      </c>
      <c r="I2" s="114" t="s">
        <v>100</v>
      </c>
      <c r="J2" s="114" t="s">
        <v>101</v>
      </c>
      <c r="K2" s="114" t="s">
        <v>1</v>
      </c>
      <c r="L2" s="114">
        <v>2010</v>
      </c>
      <c r="M2" s="114">
        <v>2012</v>
      </c>
      <c r="N2" s="114">
        <v>2014</v>
      </c>
      <c r="O2" s="72"/>
    </row>
    <row r="3" spans="2:15" ht="13.2" customHeight="1">
      <c r="B3" s="72"/>
      <c r="C3" s="531" t="s">
        <v>102</v>
      </c>
      <c r="D3" s="81" t="s">
        <v>107</v>
      </c>
      <c r="E3" s="143">
        <v>14254</v>
      </c>
      <c r="F3" s="143">
        <v>13460.86</v>
      </c>
      <c r="G3" s="143">
        <v>12919.87</v>
      </c>
      <c r="H3" s="143">
        <v>22067</v>
      </c>
      <c r="I3" s="531" t="s">
        <v>103</v>
      </c>
      <c r="J3" s="81" t="s">
        <v>107</v>
      </c>
      <c r="K3" s="143">
        <v>15821</v>
      </c>
      <c r="L3" s="143">
        <v>13240</v>
      </c>
      <c r="M3" s="143">
        <v>17875</v>
      </c>
      <c r="N3" s="143">
        <v>19451</v>
      </c>
      <c r="O3" s="72"/>
    </row>
    <row r="4" spans="2:15" ht="13.8">
      <c r="B4" s="72"/>
      <c r="C4" s="531"/>
      <c r="D4" s="144" t="s">
        <v>104</v>
      </c>
      <c r="E4" s="145">
        <v>0.78476217202188858</v>
      </c>
      <c r="F4" s="145">
        <v>0.86074961035179032</v>
      </c>
      <c r="G4" s="145">
        <v>0.90023506428470246</v>
      </c>
      <c r="H4" s="145">
        <v>0.9051524901436534</v>
      </c>
      <c r="I4" s="531"/>
      <c r="J4" s="144" t="s">
        <v>104</v>
      </c>
      <c r="K4" s="145">
        <v>0.74849883066809941</v>
      </c>
      <c r="L4" s="145">
        <v>0.66691842900302112</v>
      </c>
      <c r="M4" s="145">
        <v>0.60190209790209792</v>
      </c>
      <c r="N4" s="145">
        <v>0.60454475348311143</v>
      </c>
      <c r="O4" s="72"/>
    </row>
    <row r="5" spans="2:15" ht="13.8">
      <c r="B5" s="72"/>
      <c r="C5" s="531"/>
      <c r="D5" s="144" t="s">
        <v>105</v>
      </c>
      <c r="E5" s="145">
        <v>0.21523782797811142</v>
      </c>
      <c r="F5" s="145">
        <v>0.13925038964820971</v>
      </c>
      <c r="G5" s="145">
        <v>9.9764935715297445E-2</v>
      </c>
      <c r="H5" s="145">
        <v>9.4847509856346587E-2</v>
      </c>
      <c r="I5" s="531"/>
      <c r="J5" s="144" t="s">
        <v>105</v>
      </c>
      <c r="K5" s="145">
        <v>0.25150116933190064</v>
      </c>
      <c r="L5" s="145">
        <v>0.3330060422960725</v>
      </c>
      <c r="M5" s="145">
        <v>0.39815384615384614</v>
      </c>
      <c r="N5" s="145">
        <v>0.39545524651688857</v>
      </c>
      <c r="O5" s="72"/>
    </row>
    <row r="6" spans="2:15" ht="13.8">
      <c r="B6" s="72"/>
      <c r="C6" s="531"/>
      <c r="D6" s="81" t="s">
        <v>106</v>
      </c>
      <c r="E6" s="143">
        <v>40274</v>
      </c>
      <c r="F6" s="143">
        <v>34393.160000000003</v>
      </c>
      <c r="G6" s="143">
        <v>32661.08</v>
      </c>
      <c r="H6" s="143">
        <v>20418</v>
      </c>
      <c r="I6" s="531"/>
      <c r="J6" s="81" t="s">
        <v>106</v>
      </c>
      <c r="K6" s="143">
        <v>26401</v>
      </c>
      <c r="L6" s="143">
        <v>30169</v>
      </c>
      <c r="M6" s="143">
        <v>48096</v>
      </c>
      <c r="N6" s="143">
        <v>55383</v>
      </c>
      <c r="O6" s="72"/>
    </row>
    <row r="7" spans="2:15" ht="13.8">
      <c r="B7" s="72"/>
      <c r="C7" s="531"/>
      <c r="D7" s="144" t="s">
        <v>104</v>
      </c>
      <c r="E7" s="145">
        <v>0.71554849282415456</v>
      </c>
      <c r="F7" s="145">
        <v>0.71</v>
      </c>
      <c r="G7" s="145">
        <v>0.68118170005400924</v>
      </c>
      <c r="H7" s="145">
        <v>0.67526540331382079</v>
      </c>
      <c r="I7" s="531"/>
      <c r="J7" s="144" t="s">
        <v>104</v>
      </c>
      <c r="K7" s="145">
        <v>0.87758039468201965</v>
      </c>
      <c r="L7" s="145">
        <v>0.88478239252212532</v>
      </c>
      <c r="M7" s="145">
        <v>0.88984530938123751</v>
      </c>
      <c r="N7" s="145">
        <v>0.91053211274217716</v>
      </c>
      <c r="O7" s="72"/>
    </row>
    <row r="8" spans="2:15" ht="13.8">
      <c r="B8" s="72"/>
      <c r="C8" s="531"/>
      <c r="D8" s="144" t="s">
        <v>105</v>
      </c>
      <c r="E8" s="145">
        <v>0.28445150717584544</v>
      </c>
      <c r="F8" s="145">
        <v>0.28876061402906855</v>
      </c>
      <c r="G8" s="145">
        <v>0.31881829994599076</v>
      </c>
      <c r="H8" s="145">
        <v>0.32473459668617921</v>
      </c>
      <c r="I8" s="531"/>
      <c r="J8" s="144" t="s">
        <v>105</v>
      </c>
      <c r="K8" s="145">
        <v>0.12241960531798038</v>
      </c>
      <c r="L8" s="145">
        <v>0.11521760747787464</v>
      </c>
      <c r="M8" s="145">
        <v>0.11015469061876247</v>
      </c>
      <c r="N8" s="145">
        <v>8.9467887257822801E-2</v>
      </c>
      <c r="O8" s="72"/>
    </row>
    <row r="9" spans="2:15" ht="13.2" customHeight="1">
      <c r="B9" s="72"/>
      <c r="C9" s="532" t="s">
        <v>108</v>
      </c>
      <c r="D9" s="81" t="s">
        <v>107</v>
      </c>
      <c r="E9" s="143">
        <v>164718</v>
      </c>
      <c r="F9" s="143">
        <v>167997</v>
      </c>
      <c r="G9" s="143">
        <v>200996</v>
      </c>
      <c r="H9" s="143">
        <v>220757</v>
      </c>
      <c r="I9" s="532" t="s">
        <v>109</v>
      </c>
      <c r="J9" s="81" t="s">
        <v>107</v>
      </c>
      <c r="K9" s="143">
        <v>6054</v>
      </c>
      <c r="L9" s="143">
        <v>6225</v>
      </c>
      <c r="M9" s="143">
        <v>7078</v>
      </c>
      <c r="N9" s="143">
        <v>8350</v>
      </c>
      <c r="O9" s="72"/>
    </row>
    <row r="10" spans="2:15" ht="13.8">
      <c r="B10" s="72"/>
      <c r="C10" s="531"/>
      <c r="D10" s="144" t="s">
        <v>104</v>
      </c>
      <c r="E10" s="145">
        <v>0.81206061268349539</v>
      </c>
      <c r="F10" s="145">
        <v>0.81555027768353006</v>
      </c>
      <c r="G10" s="145">
        <v>0.80415530657326517</v>
      </c>
      <c r="H10" s="145">
        <v>0.80287827792550182</v>
      </c>
      <c r="I10" s="531"/>
      <c r="J10" s="144" t="s">
        <v>104</v>
      </c>
      <c r="K10" s="145">
        <v>0.58721506442021809</v>
      </c>
      <c r="L10" s="145">
        <v>0.49895582329317267</v>
      </c>
      <c r="M10" s="145">
        <v>0.42695676744843175</v>
      </c>
      <c r="N10" s="145">
        <v>0.4378443113772455</v>
      </c>
      <c r="O10" s="72"/>
    </row>
    <row r="11" spans="2:15" ht="13.8">
      <c r="B11" s="72"/>
      <c r="C11" s="531"/>
      <c r="D11" s="144" t="s">
        <v>105</v>
      </c>
      <c r="E11" s="145">
        <v>0.18793938731650456</v>
      </c>
      <c r="F11" s="145">
        <v>0.18444972231646994</v>
      </c>
      <c r="G11" s="145">
        <v>0.19584469342673486</v>
      </c>
      <c r="H11" s="145">
        <v>0.19712172207449821</v>
      </c>
      <c r="I11" s="531"/>
      <c r="J11" s="144" t="s">
        <v>105</v>
      </c>
      <c r="K11" s="145">
        <v>0.41278493557978196</v>
      </c>
      <c r="L11" s="145">
        <v>0.50104417670682733</v>
      </c>
      <c r="M11" s="145">
        <v>0.57304323255156819</v>
      </c>
      <c r="N11" s="145">
        <v>0.56215568862275445</v>
      </c>
      <c r="O11" s="72"/>
    </row>
    <row r="12" spans="2:15" ht="13.8">
      <c r="B12" s="72"/>
      <c r="C12" s="531"/>
      <c r="D12" s="81" t="s">
        <v>106</v>
      </c>
      <c r="E12" s="143">
        <v>119837</v>
      </c>
      <c r="F12" s="143">
        <v>110049</v>
      </c>
      <c r="G12" s="143">
        <v>129903</v>
      </c>
      <c r="H12" s="143">
        <v>145677</v>
      </c>
      <c r="I12" s="531"/>
      <c r="J12" s="81" t="s">
        <v>106</v>
      </c>
      <c r="K12" s="143">
        <v>5684</v>
      </c>
      <c r="L12" s="143">
        <v>5439</v>
      </c>
      <c r="M12" s="143">
        <v>4690</v>
      </c>
      <c r="N12" s="143">
        <v>4646</v>
      </c>
      <c r="O12" s="72"/>
    </row>
    <row r="13" spans="2:15" ht="13.8">
      <c r="B13" s="72"/>
      <c r="C13" s="531"/>
      <c r="D13" s="144" t="s">
        <v>104</v>
      </c>
      <c r="E13" s="145">
        <v>0.77225731618782179</v>
      </c>
      <c r="F13" s="145">
        <v>0.7871311870166926</v>
      </c>
      <c r="G13" s="145">
        <v>0.77240710376203781</v>
      </c>
      <c r="H13" s="145">
        <v>0.76049753907617534</v>
      </c>
      <c r="I13" s="531"/>
      <c r="J13" s="144" t="s">
        <v>104</v>
      </c>
      <c r="K13" s="145">
        <v>0.98557353976073192</v>
      </c>
      <c r="L13" s="145">
        <v>0.98510755653612792</v>
      </c>
      <c r="M13" s="145">
        <v>0.98272921108742006</v>
      </c>
      <c r="N13" s="145">
        <v>0.98170469220835122</v>
      </c>
      <c r="O13" s="72"/>
    </row>
    <row r="14" spans="2:15" ht="13.8">
      <c r="B14" s="72"/>
      <c r="C14" s="531"/>
      <c r="D14" s="144" t="s">
        <v>105</v>
      </c>
      <c r="E14" s="145">
        <v>0.22774268381217821</v>
      </c>
      <c r="F14" s="145">
        <v>0.21286881298330743</v>
      </c>
      <c r="G14" s="145">
        <v>0.22759289623796217</v>
      </c>
      <c r="H14" s="145">
        <v>0.23950246092382463</v>
      </c>
      <c r="I14" s="531"/>
      <c r="J14" s="144" t="s">
        <v>105</v>
      </c>
      <c r="K14" s="145">
        <v>1.4426460239268121E-2</v>
      </c>
      <c r="L14" s="145">
        <v>1.4892443463872035E-2</v>
      </c>
      <c r="M14" s="145">
        <v>1.7270788912579958E-2</v>
      </c>
      <c r="N14" s="145">
        <v>1.8295307791648729E-2</v>
      </c>
      <c r="O14" s="72"/>
    </row>
    <row r="15" spans="2:15">
      <c r="B15" s="72"/>
      <c r="C15" s="530" t="s">
        <v>821</v>
      </c>
      <c r="D15" s="530"/>
      <c r="E15" s="530"/>
      <c r="F15" s="530"/>
      <c r="G15" s="530"/>
      <c r="H15" s="530"/>
      <c r="I15" s="530"/>
      <c r="J15" s="530"/>
      <c r="K15" s="530"/>
      <c r="L15" s="530"/>
      <c r="M15" s="530"/>
      <c r="N15" s="530"/>
      <c r="O15" s="72"/>
    </row>
    <row r="16" spans="2:15" ht="13.8">
      <c r="B16" s="72"/>
      <c r="C16" s="146" t="s">
        <v>110</v>
      </c>
      <c r="D16" s="146"/>
      <c r="E16" s="147"/>
      <c r="F16" s="146"/>
      <c r="G16" s="146"/>
      <c r="H16" s="85"/>
      <c r="I16" s="148"/>
      <c r="J16" s="85"/>
      <c r="K16" s="85"/>
      <c r="L16" s="85"/>
      <c r="M16" s="85"/>
      <c r="N16" s="85"/>
      <c r="O16" s="72"/>
    </row>
    <row r="17" spans="5:9">
      <c r="I17" s="67"/>
    </row>
    <row r="18" spans="5:9">
      <c r="I18" s="67"/>
    </row>
    <row r="19" spans="5:9">
      <c r="E19"/>
    </row>
    <row r="20" spans="5:9" ht="13.2" customHeight="1"/>
  </sheetData>
  <mergeCells count="6">
    <mergeCell ref="C15:N15"/>
    <mergeCell ref="C1:N1"/>
    <mergeCell ref="C3:C8"/>
    <mergeCell ref="I3:I8"/>
    <mergeCell ref="C9:C14"/>
    <mergeCell ref="I9:I14"/>
  </mergeCells>
  <phoneticPr fontId="2"/>
  <pageMargins left="0.7" right="0.7" top="0.75" bottom="0.75" header="0.3" footer="0.3"/>
  <pageSetup paperSize="9" orientation="portrait" horizontalDpi="4294967293"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
  <sheetViews>
    <sheetView workbookViewId="0">
      <selection activeCell="P24" sqref="P24"/>
    </sheetView>
  </sheetViews>
  <sheetFormatPr defaultColWidth="8.88671875" defaultRowHeight="13.2"/>
  <cols>
    <col min="1" max="1" width="9" style="35" customWidth="1"/>
    <col min="2" max="2" width="9.6640625" style="35" customWidth="1"/>
    <col min="3" max="3" width="10.44140625" style="35" customWidth="1"/>
    <col min="4" max="4" width="11.44140625" style="35" customWidth="1"/>
    <col min="5" max="5" width="10.109375" style="35" customWidth="1"/>
    <col min="6" max="6" width="9.77734375" style="35" customWidth="1"/>
    <col min="7" max="7" width="10.44140625" style="35" customWidth="1"/>
    <col min="8" max="8" width="11" style="35" customWidth="1"/>
    <col min="9" max="16384" width="8.88671875" style="35"/>
  </cols>
  <sheetData>
    <row r="2" spans="1:9">
      <c r="A2" s="72"/>
      <c r="B2" s="72"/>
      <c r="C2" s="72"/>
      <c r="D2" s="72"/>
      <c r="E2" s="72"/>
      <c r="F2" s="72"/>
      <c r="G2" s="72"/>
      <c r="H2" s="72"/>
      <c r="I2" s="72"/>
    </row>
    <row r="3" spans="1:9" ht="13.8">
      <c r="A3" s="72"/>
      <c r="B3" s="527" t="s">
        <v>796</v>
      </c>
      <c r="C3" s="527"/>
      <c r="D3" s="527"/>
      <c r="E3" s="527"/>
      <c r="F3" s="527"/>
      <c r="G3" s="527"/>
      <c r="H3" s="527"/>
      <c r="I3" s="72"/>
    </row>
    <row r="4" spans="1:9" ht="13.8">
      <c r="A4" s="72"/>
      <c r="B4" s="444"/>
      <c r="C4" s="644" t="s">
        <v>585</v>
      </c>
      <c r="D4" s="644"/>
      <c r="E4" s="644" t="s">
        <v>586</v>
      </c>
      <c r="F4" s="644"/>
      <c r="G4" s="698" t="s">
        <v>590</v>
      </c>
      <c r="H4" s="644"/>
      <c r="I4" s="72"/>
    </row>
    <row r="5" spans="1:9" ht="13.8">
      <c r="A5" s="72"/>
      <c r="B5" s="350" t="s">
        <v>587</v>
      </c>
      <c r="C5" s="350" t="s">
        <v>588</v>
      </c>
      <c r="D5" s="350" t="s">
        <v>589</v>
      </c>
      <c r="E5" s="350" t="s">
        <v>588</v>
      </c>
      <c r="F5" s="350" t="s">
        <v>589</v>
      </c>
      <c r="G5" s="350" t="s">
        <v>588</v>
      </c>
      <c r="H5" s="350" t="s">
        <v>589</v>
      </c>
      <c r="I5" s="72"/>
    </row>
    <row r="6" spans="1:9" ht="13.8">
      <c r="A6" s="72"/>
      <c r="B6" s="350">
        <v>2013</v>
      </c>
      <c r="C6" s="351">
        <v>579</v>
      </c>
      <c r="D6" s="351">
        <v>588</v>
      </c>
      <c r="E6" s="351">
        <v>45</v>
      </c>
      <c r="F6" s="351">
        <v>36</v>
      </c>
      <c r="G6" s="351">
        <v>244</v>
      </c>
      <c r="H6" s="351">
        <v>62</v>
      </c>
      <c r="I6" s="72"/>
    </row>
    <row r="7" spans="1:9" ht="13.8">
      <c r="A7" s="72"/>
      <c r="B7" s="350">
        <v>2014</v>
      </c>
      <c r="C7" s="351">
        <v>596</v>
      </c>
      <c r="D7" s="351">
        <v>622</v>
      </c>
      <c r="E7" s="351">
        <v>47</v>
      </c>
      <c r="F7" s="351">
        <v>41</v>
      </c>
      <c r="G7" s="351">
        <v>271</v>
      </c>
      <c r="H7" s="351">
        <v>71</v>
      </c>
      <c r="I7" s="72"/>
    </row>
    <row r="8" spans="1:9" ht="13.8">
      <c r="A8" s="72"/>
      <c r="B8" s="350">
        <v>2015</v>
      </c>
      <c r="C8" s="351">
        <v>631</v>
      </c>
      <c r="D8" s="351">
        <v>666</v>
      </c>
      <c r="E8" s="351">
        <v>47</v>
      </c>
      <c r="F8" s="351">
        <v>46</v>
      </c>
      <c r="G8" s="351" t="s">
        <v>591</v>
      </c>
      <c r="H8" s="351" t="s">
        <v>443</v>
      </c>
      <c r="I8" s="72"/>
    </row>
    <row r="9" spans="1:9">
      <c r="A9" s="72"/>
      <c r="B9" s="561" t="s">
        <v>863</v>
      </c>
      <c r="C9" s="561"/>
      <c r="D9" s="561"/>
      <c r="E9" s="561"/>
      <c r="F9" s="561"/>
      <c r="G9" s="561"/>
      <c r="H9" s="561"/>
      <c r="I9" s="72"/>
    </row>
    <row r="10" spans="1:9">
      <c r="A10" s="72"/>
      <c r="B10" s="561"/>
      <c r="C10" s="561"/>
      <c r="D10" s="561"/>
      <c r="E10" s="561"/>
      <c r="F10" s="561"/>
      <c r="G10" s="561"/>
      <c r="H10" s="561"/>
      <c r="I10" s="72"/>
    </row>
    <row r="11" spans="1:9">
      <c r="A11" s="72"/>
      <c r="B11" s="72"/>
      <c r="C11" s="72"/>
      <c r="D11" s="72"/>
      <c r="E11" s="72"/>
      <c r="F11" s="72"/>
      <c r="G11" s="72"/>
      <c r="H11" s="72"/>
      <c r="I11" s="72"/>
    </row>
  </sheetData>
  <mergeCells count="5">
    <mergeCell ref="B3:H3"/>
    <mergeCell ref="C4:D4"/>
    <mergeCell ref="E4:F4"/>
    <mergeCell ref="G4:H4"/>
    <mergeCell ref="B9:H10"/>
  </mergeCells>
  <phoneticPr fontId="2"/>
  <pageMargins left="0.7" right="0.7" top="0.75" bottom="0.75" header="0.3" footer="0.3"/>
  <pageSetup paperSize="9" orientation="portrait" horizontalDpi="4294967293"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8"/>
  <sheetViews>
    <sheetView topLeftCell="B3" zoomScale="146" zoomScaleNormal="146" workbookViewId="0">
      <selection activeCell="F23" sqref="F23"/>
    </sheetView>
  </sheetViews>
  <sheetFormatPr defaultColWidth="8.88671875" defaultRowHeight="13.2"/>
  <cols>
    <col min="1" max="1" width="9" style="10" customWidth="1"/>
    <col min="2" max="3" width="8.88671875" style="10"/>
    <col min="4" max="4" width="7.88671875" style="10" customWidth="1"/>
    <col min="5" max="5" width="21.44140625" style="10" customWidth="1"/>
    <col min="6" max="6" width="7.88671875" style="10" customWidth="1"/>
    <col min="7" max="7" width="8.6640625" style="10" customWidth="1"/>
    <col min="8" max="8" width="8" style="10" customWidth="1"/>
    <col min="9" max="9" width="6.44140625" style="10" customWidth="1"/>
    <col min="10" max="10" width="7.33203125" style="10" customWidth="1"/>
    <col min="11" max="11" width="7.6640625" style="10" customWidth="1"/>
    <col min="12" max="12" width="7.21875" style="10" customWidth="1"/>
    <col min="13" max="13" width="7.88671875" style="10" customWidth="1"/>
    <col min="14" max="14" width="7.44140625" style="10" customWidth="1"/>
    <col min="15" max="15" width="8.21875" style="10" customWidth="1"/>
    <col min="16" max="16384" width="8.88671875" style="10"/>
  </cols>
  <sheetData>
    <row r="4" spans="3:11">
      <c r="C4" s="72"/>
      <c r="D4" s="72"/>
      <c r="E4" s="72"/>
      <c r="F4" s="72"/>
      <c r="G4" s="72"/>
      <c r="H4" s="72"/>
      <c r="I4" s="72"/>
      <c r="J4" s="72"/>
      <c r="K4" s="72"/>
    </row>
    <row r="5" spans="3:11" ht="13.2" customHeight="1" thickBot="1">
      <c r="C5" s="72"/>
      <c r="D5" s="700" t="s">
        <v>797</v>
      </c>
      <c r="E5" s="701"/>
      <c r="F5" s="701"/>
      <c r="G5" s="701"/>
      <c r="H5" s="701"/>
      <c r="I5" s="701"/>
      <c r="J5" s="701"/>
      <c r="K5" s="72"/>
    </row>
    <row r="6" spans="3:11" ht="14.4" thickBot="1">
      <c r="C6" s="72"/>
      <c r="D6" s="239" t="s">
        <v>101</v>
      </c>
      <c r="E6" s="239" t="s">
        <v>199</v>
      </c>
      <c r="F6" s="239" t="s">
        <v>247</v>
      </c>
      <c r="G6" s="240" t="s">
        <v>592</v>
      </c>
      <c r="H6" s="239" t="s">
        <v>593</v>
      </c>
      <c r="I6" s="445" t="s">
        <v>722</v>
      </c>
      <c r="J6" s="446" t="s">
        <v>737</v>
      </c>
      <c r="K6" s="72"/>
    </row>
    <row r="7" spans="3:11" ht="13.8">
      <c r="C7" s="72"/>
      <c r="D7" s="704">
        <v>2005</v>
      </c>
      <c r="E7" s="447" t="s">
        <v>594</v>
      </c>
      <c r="F7" s="448">
        <v>721.1</v>
      </c>
      <c r="G7" s="449">
        <v>100.8</v>
      </c>
      <c r="H7" s="448">
        <v>51.9</v>
      </c>
      <c r="I7" s="449">
        <v>209.1</v>
      </c>
      <c r="J7" s="448">
        <v>209.1</v>
      </c>
      <c r="K7" s="72"/>
    </row>
    <row r="8" spans="3:11" ht="13.8">
      <c r="C8" s="72"/>
      <c r="D8" s="702"/>
      <c r="E8" s="450" t="s">
        <v>595</v>
      </c>
      <c r="F8" s="451">
        <v>2434.9969608968736</v>
      </c>
      <c r="G8" s="452">
        <v>918.46776251047856</v>
      </c>
      <c r="H8" s="451">
        <v>1609.0029761904761</v>
      </c>
      <c r="I8" s="452">
        <v>2573.6334880057111</v>
      </c>
      <c r="J8" s="451">
        <v>3472.8450423517688</v>
      </c>
      <c r="K8" s="72"/>
    </row>
    <row r="9" spans="3:11" ht="13.8">
      <c r="C9" s="72"/>
      <c r="D9" s="702">
        <v>2015</v>
      </c>
      <c r="E9" s="453" t="s">
        <v>594</v>
      </c>
      <c r="F9" s="454">
        <v>995.3</v>
      </c>
      <c r="G9" s="455">
        <v>133.69999999999999</v>
      </c>
      <c r="H9" s="454">
        <v>73</v>
      </c>
      <c r="I9" s="455">
        <v>250.2</v>
      </c>
      <c r="J9" s="454">
        <v>250.2</v>
      </c>
      <c r="K9" s="72"/>
    </row>
    <row r="10" spans="3:11" ht="14.4" thickBot="1">
      <c r="C10" s="72"/>
      <c r="D10" s="703"/>
      <c r="E10" s="456" t="s">
        <v>595</v>
      </c>
      <c r="F10" s="457">
        <v>3093.1647678184067</v>
      </c>
      <c r="G10" s="458">
        <v>1052.6150042907641</v>
      </c>
      <c r="H10" s="457">
        <v>2031.1630495269897</v>
      </c>
      <c r="I10" s="458">
        <v>3101</v>
      </c>
      <c r="J10" s="457">
        <v>3866</v>
      </c>
      <c r="K10" s="72"/>
    </row>
    <row r="11" spans="3:11" ht="14.4" thickBot="1">
      <c r="C11" s="72"/>
      <c r="D11" s="239" t="s">
        <v>101</v>
      </c>
      <c r="E11" s="459" t="s">
        <v>199</v>
      </c>
      <c r="F11" s="460" t="s">
        <v>245</v>
      </c>
      <c r="G11" s="461" t="s">
        <v>242</v>
      </c>
      <c r="H11" s="460" t="s">
        <v>244</v>
      </c>
      <c r="I11" s="461" t="s">
        <v>243</v>
      </c>
      <c r="J11" s="460" t="s">
        <v>371</v>
      </c>
      <c r="K11" s="72"/>
    </row>
    <row r="12" spans="3:11" ht="13.8">
      <c r="C12" s="72"/>
      <c r="D12" s="704">
        <v>2005</v>
      </c>
      <c r="E12" s="447" t="s">
        <v>594</v>
      </c>
      <c r="F12" s="448">
        <v>260.3</v>
      </c>
      <c r="G12" s="449">
        <v>97.6</v>
      </c>
      <c r="H12" s="448">
        <v>41.1</v>
      </c>
      <c r="I12" s="449">
        <v>17.8</v>
      </c>
      <c r="J12" s="448">
        <v>19.5</v>
      </c>
      <c r="K12" s="72"/>
    </row>
    <row r="13" spans="3:11" ht="13.8">
      <c r="C13" s="72"/>
      <c r="D13" s="702"/>
      <c r="E13" s="450" t="s">
        <v>595</v>
      </c>
      <c r="F13" s="451">
        <v>2049.9452665401368</v>
      </c>
      <c r="G13" s="452">
        <v>74.754844703703512</v>
      </c>
      <c r="H13" s="451">
        <v>863.33655421585524</v>
      </c>
      <c r="I13" s="452">
        <v>784.0028188865399</v>
      </c>
      <c r="J13" s="451">
        <v>2850.0438468284124</v>
      </c>
      <c r="K13" s="72"/>
    </row>
    <row r="14" spans="3:11" ht="13.8">
      <c r="C14" s="72"/>
      <c r="D14" s="702">
        <v>2015</v>
      </c>
      <c r="E14" s="453" t="s">
        <v>594</v>
      </c>
      <c r="F14" s="454">
        <v>213.3</v>
      </c>
      <c r="G14" s="455">
        <v>536.9</v>
      </c>
      <c r="H14" s="454">
        <v>64.900000000000006</v>
      </c>
      <c r="I14" s="455">
        <v>31.6</v>
      </c>
      <c r="J14" s="454">
        <v>54.5</v>
      </c>
      <c r="K14" s="72"/>
    </row>
    <row r="15" spans="3:11" ht="14.4" thickBot="1">
      <c r="C15" s="72"/>
      <c r="D15" s="703"/>
      <c r="E15" s="456" t="s">
        <v>595</v>
      </c>
      <c r="F15" s="457">
        <v>1685</v>
      </c>
      <c r="G15" s="458">
        <v>390</v>
      </c>
      <c r="H15" s="457">
        <v>1290</v>
      </c>
      <c r="I15" s="458">
        <v>1352</v>
      </c>
      <c r="J15" s="457">
        <v>7478</v>
      </c>
      <c r="K15" s="72"/>
    </row>
    <row r="16" spans="3:11" ht="41.25" customHeight="1">
      <c r="C16" s="72"/>
      <c r="D16" s="656" t="s">
        <v>864</v>
      </c>
      <c r="E16" s="656"/>
      <c r="F16" s="656"/>
      <c r="G16" s="656"/>
      <c r="H16" s="656"/>
      <c r="I16" s="656"/>
      <c r="J16" s="656"/>
      <c r="K16" s="72"/>
    </row>
    <row r="17" spans="3:11">
      <c r="C17" s="72"/>
      <c r="D17" s="561"/>
      <c r="E17" s="561"/>
      <c r="F17" s="561"/>
      <c r="G17" s="561"/>
      <c r="H17" s="561"/>
      <c r="I17" s="561"/>
      <c r="J17" s="561"/>
      <c r="K17" s="72"/>
    </row>
    <row r="18" spans="3:11">
      <c r="D18" s="699"/>
      <c r="E18" s="699"/>
      <c r="F18" s="699"/>
      <c r="G18" s="699"/>
      <c r="H18" s="699"/>
      <c r="I18" s="699"/>
      <c r="J18" s="699"/>
    </row>
  </sheetData>
  <mergeCells count="8">
    <mergeCell ref="D16:J16"/>
    <mergeCell ref="D17:J17"/>
    <mergeCell ref="D18:J18"/>
    <mergeCell ref="D5:J5"/>
    <mergeCell ref="D9:D10"/>
    <mergeCell ref="D7:D8"/>
    <mergeCell ref="D14:D15"/>
    <mergeCell ref="D12:D13"/>
  </mergeCells>
  <phoneticPr fontId="2"/>
  <pageMargins left="0.7" right="0.7" top="0.75" bottom="0.75" header="0.3" footer="0.3"/>
  <pageSetup paperSize="9" orientation="portrait" horizontalDpi="4294967293"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M11"/>
  <sheetViews>
    <sheetView workbookViewId="0">
      <selection activeCell="H23" sqref="H23"/>
    </sheetView>
  </sheetViews>
  <sheetFormatPr defaultColWidth="8.88671875" defaultRowHeight="13.2"/>
  <cols>
    <col min="1" max="1" width="9" style="10" customWidth="1"/>
    <col min="2" max="4" width="8.88671875" style="10"/>
    <col min="5" max="5" width="13.44140625" style="9" customWidth="1"/>
    <col min="6" max="8" width="8.88671875" style="10"/>
    <col min="9" max="9" width="11.21875" style="9" customWidth="1"/>
    <col min="10" max="10" width="10" style="10" customWidth="1"/>
    <col min="11" max="11" width="9.44140625" style="10" customWidth="1"/>
    <col min="12" max="16384" width="8.88671875" style="10"/>
  </cols>
  <sheetData>
    <row r="2" spans="4:13">
      <c r="D2" s="72"/>
      <c r="E2" s="183"/>
      <c r="F2" s="72"/>
      <c r="G2" s="72"/>
      <c r="H2" s="72"/>
      <c r="I2" s="183"/>
      <c r="J2" s="72"/>
      <c r="K2" s="72"/>
      <c r="L2" s="72"/>
      <c r="M2" s="72"/>
    </row>
    <row r="3" spans="4:13" ht="14.4" thickBot="1">
      <c r="D3" s="72"/>
      <c r="E3" s="705" t="s">
        <v>798</v>
      </c>
      <c r="F3" s="706"/>
      <c r="G3" s="706"/>
      <c r="H3" s="706"/>
      <c r="I3" s="706"/>
      <c r="J3" s="706"/>
      <c r="K3" s="706"/>
      <c r="L3" s="706"/>
      <c r="M3" s="72"/>
    </row>
    <row r="4" spans="4:13" ht="14.4" thickBot="1">
      <c r="D4" s="72"/>
      <c r="E4" s="707" t="s">
        <v>596</v>
      </c>
      <c r="F4" s="708"/>
      <c r="G4" s="708"/>
      <c r="H4" s="709"/>
      <c r="I4" s="707" t="s">
        <v>597</v>
      </c>
      <c r="J4" s="708"/>
      <c r="K4" s="708"/>
      <c r="L4" s="709"/>
      <c r="M4" s="72"/>
    </row>
    <row r="5" spans="4:13" ht="13.8">
      <c r="D5" s="72"/>
      <c r="E5" s="462" t="s">
        <v>363</v>
      </c>
      <c r="F5" s="210">
        <v>2070</v>
      </c>
      <c r="G5" s="463" t="s">
        <v>722</v>
      </c>
      <c r="H5" s="464">
        <v>227</v>
      </c>
      <c r="I5" s="465" t="s">
        <v>242</v>
      </c>
      <c r="J5" s="464">
        <v>302</v>
      </c>
      <c r="K5" s="466" t="s">
        <v>598</v>
      </c>
      <c r="L5" s="467">
        <v>144</v>
      </c>
      <c r="M5" s="72"/>
    </row>
    <row r="6" spans="4:13" ht="13.8">
      <c r="D6" s="72"/>
      <c r="E6" s="468" t="s">
        <v>357</v>
      </c>
      <c r="F6" s="469">
        <v>1837</v>
      </c>
      <c r="G6" s="468" t="s">
        <v>598</v>
      </c>
      <c r="H6" s="464">
        <v>222</v>
      </c>
      <c r="I6" s="466" t="s">
        <v>363</v>
      </c>
      <c r="J6" s="467">
        <v>227</v>
      </c>
      <c r="K6" s="465" t="s">
        <v>388</v>
      </c>
      <c r="L6" s="464">
        <v>118</v>
      </c>
      <c r="M6" s="72"/>
    </row>
    <row r="7" spans="4:13" ht="13.8">
      <c r="D7" s="72"/>
      <c r="E7" s="468" t="s">
        <v>263</v>
      </c>
      <c r="F7" s="464">
        <v>490</v>
      </c>
      <c r="G7" s="468" t="s">
        <v>244</v>
      </c>
      <c r="H7" s="464">
        <v>176</v>
      </c>
      <c r="I7" s="465" t="s">
        <v>357</v>
      </c>
      <c r="J7" s="464">
        <v>197</v>
      </c>
      <c r="K7" s="470" t="s">
        <v>722</v>
      </c>
      <c r="L7" s="464">
        <v>93</v>
      </c>
      <c r="M7" s="72"/>
    </row>
    <row r="8" spans="4:13" ht="26.4">
      <c r="D8" s="72"/>
      <c r="E8" s="468" t="s">
        <v>245</v>
      </c>
      <c r="F8" s="464">
        <v>376</v>
      </c>
      <c r="G8" s="468" t="s">
        <v>599</v>
      </c>
      <c r="H8" s="464">
        <v>175</v>
      </c>
      <c r="I8" s="465" t="s">
        <v>245</v>
      </c>
      <c r="J8" s="464">
        <v>172</v>
      </c>
      <c r="K8" s="471" t="s">
        <v>738</v>
      </c>
      <c r="L8" s="464">
        <v>89</v>
      </c>
      <c r="M8" s="72"/>
    </row>
    <row r="9" spans="4:13" ht="27" thickBot="1">
      <c r="D9" s="72"/>
      <c r="E9" s="472" t="s">
        <v>242</v>
      </c>
      <c r="F9" s="473">
        <v>376</v>
      </c>
      <c r="G9" s="474" t="s">
        <v>738</v>
      </c>
      <c r="H9" s="475">
        <v>145</v>
      </c>
      <c r="I9" s="465" t="s">
        <v>263</v>
      </c>
      <c r="J9" s="464">
        <v>162</v>
      </c>
      <c r="K9" s="476" t="s">
        <v>244</v>
      </c>
      <c r="L9" s="475">
        <v>81</v>
      </c>
      <c r="M9" s="72"/>
    </row>
    <row r="10" spans="4:13" ht="13.8">
      <c r="D10" s="72"/>
      <c r="E10" s="477" t="s">
        <v>865</v>
      </c>
      <c r="F10" s="478"/>
      <c r="G10" s="479"/>
      <c r="H10" s="479"/>
      <c r="I10" s="479"/>
      <c r="J10" s="479"/>
      <c r="K10" s="480"/>
      <c r="L10" s="85"/>
      <c r="M10" s="72"/>
    </row>
    <row r="11" spans="4:13">
      <c r="D11" s="72"/>
      <c r="E11" s="183"/>
      <c r="F11" s="72"/>
      <c r="G11" s="72"/>
      <c r="H11" s="72"/>
      <c r="I11" s="183"/>
      <c r="J11" s="72"/>
      <c r="K11" s="72"/>
      <c r="L11" s="72"/>
      <c r="M11" s="72"/>
    </row>
  </sheetData>
  <mergeCells count="3">
    <mergeCell ref="E3:L3"/>
    <mergeCell ref="E4:H4"/>
    <mergeCell ref="I4:L4"/>
  </mergeCells>
  <phoneticPr fontId="2"/>
  <pageMargins left="0.7" right="0.7" top="0.75" bottom="0.75" header="0.3" footer="0.3"/>
  <pageSetup paperSize="9" orientation="portrait" horizontalDpi="4294967293"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3"/>
  <sheetViews>
    <sheetView workbookViewId="0">
      <selection activeCell="F20" sqref="F20"/>
    </sheetView>
  </sheetViews>
  <sheetFormatPr defaultColWidth="8.88671875" defaultRowHeight="13.2"/>
  <cols>
    <col min="1" max="1" width="9" style="10" customWidth="1"/>
    <col min="2" max="2" width="8.88671875" style="10"/>
    <col min="3" max="3" width="11.33203125" style="10" customWidth="1"/>
    <col min="4" max="4" width="11.77734375" style="10" customWidth="1"/>
    <col min="5" max="5" width="12.109375" style="10" customWidth="1"/>
    <col min="6" max="6" width="13" style="10" customWidth="1"/>
    <col min="7" max="7" width="20.6640625" style="10" customWidth="1"/>
    <col min="8" max="8" width="15.77734375" style="10" customWidth="1"/>
    <col min="9" max="16384" width="8.88671875" style="10"/>
  </cols>
  <sheetData>
    <row r="3" spans="2:9">
      <c r="B3" s="72"/>
      <c r="C3" s="72"/>
      <c r="D3" s="72"/>
      <c r="E3" s="72"/>
      <c r="F3" s="72"/>
      <c r="G3" s="72"/>
      <c r="H3" s="72"/>
      <c r="I3" s="72"/>
    </row>
    <row r="4" spans="2:9" ht="13.8">
      <c r="B4" s="72"/>
      <c r="C4" s="526" t="s">
        <v>799</v>
      </c>
      <c r="D4" s="527"/>
      <c r="E4" s="527"/>
      <c r="F4" s="527"/>
      <c r="G4" s="527"/>
      <c r="H4" s="527"/>
      <c r="I4" s="72"/>
    </row>
    <row r="5" spans="2:9" ht="13.2" customHeight="1">
      <c r="B5" s="72"/>
      <c r="C5" s="713"/>
      <c r="D5" s="710" t="s">
        <v>600</v>
      </c>
      <c r="E5" s="524" t="s">
        <v>601</v>
      </c>
      <c r="F5" s="524" t="s">
        <v>602</v>
      </c>
      <c r="G5" s="711" t="s">
        <v>603</v>
      </c>
      <c r="H5" s="712" t="s">
        <v>604</v>
      </c>
      <c r="I5" s="72"/>
    </row>
    <row r="6" spans="2:9" s="42" customFormat="1" ht="18.75" customHeight="1">
      <c r="B6" s="72"/>
      <c r="C6" s="713"/>
      <c r="D6" s="524"/>
      <c r="E6" s="524"/>
      <c r="F6" s="524"/>
      <c r="G6" s="711"/>
      <c r="H6" s="712"/>
      <c r="I6" s="72"/>
    </row>
    <row r="7" spans="2:9" ht="13.8">
      <c r="B7" s="72"/>
      <c r="C7" s="350" t="s">
        <v>605</v>
      </c>
      <c r="D7" s="481">
        <v>3758</v>
      </c>
      <c r="E7" s="481">
        <v>1482</v>
      </c>
      <c r="F7" s="481">
        <v>773</v>
      </c>
      <c r="G7" s="481">
        <f>D7-E7-F7</f>
        <v>1503</v>
      </c>
      <c r="H7" s="481">
        <v>88</v>
      </c>
      <c r="I7" s="72"/>
    </row>
    <row r="8" spans="2:9" ht="13.8">
      <c r="B8" s="72"/>
      <c r="C8" s="350" t="s">
        <v>606</v>
      </c>
      <c r="D8" s="481">
        <v>2591</v>
      </c>
      <c r="E8" s="481">
        <v>174</v>
      </c>
      <c r="F8" s="481">
        <v>24</v>
      </c>
      <c r="G8" s="481">
        <f>D8-E8-F8</f>
        <v>2393</v>
      </c>
      <c r="H8" s="481">
        <v>18</v>
      </c>
      <c r="I8" s="72"/>
    </row>
    <row r="9" spans="2:9" ht="13.8">
      <c r="B9" s="72"/>
      <c r="C9" s="350" t="s">
        <v>607</v>
      </c>
      <c r="D9" s="481">
        <v>1765</v>
      </c>
      <c r="E9" s="481">
        <v>194</v>
      </c>
      <c r="F9" s="481">
        <v>428</v>
      </c>
      <c r="G9" s="481">
        <f>D9-E9-F9</f>
        <v>1143</v>
      </c>
      <c r="H9" s="481">
        <v>18</v>
      </c>
      <c r="I9" s="72"/>
    </row>
    <row r="10" spans="2:9" ht="13.8">
      <c r="B10" s="72"/>
      <c r="C10" s="350" t="s">
        <v>608</v>
      </c>
      <c r="D10" s="481">
        <v>440</v>
      </c>
      <c r="E10" s="481">
        <v>18</v>
      </c>
      <c r="F10" s="481">
        <v>42</v>
      </c>
      <c r="G10" s="481">
        <f>D10-E10-F10</f>
        <v>380</v>
      </c>
      <c r="H10" s="481">
        <v>1</v>
      </c>
      <c r="I10" s="72"/>
    </row>
    <row r="11" spans="2:9" ht="46.5" customHeight="1">
      <c r="B11" s="72"/>
      <c r="C11" s="655" t="s">
        <v>866</v>
      </c>
      <c r="D11" s="655"/>
      <c r="E11" s="655"/>
      <c r="F11" s="655"/>
      <c r="G11" s="655"/>
      <c r="H11" s="655"/>
      <c r="I11" s="72"/>
    </row>
    <row r="12" spans="2:9" s="47" customFormat="1">
      <c r="B12" s="482"/>
      <c r="C12" s="181" t="s">
        <v>609</v>
      </c>
      <c r="D12" s="146"/>
      <c r="E12" s="146"/>
      <c r="F12" s="146"/>
      <c r="G12" s="146"/>
      <c r="H12" s="146"/>
      <c r="I12" s="482"/>
    </row>
    <row r="13" spans="2:9">
      <c r="B13" s="72"/>
      <c r="C13" s="72"/>
      <c r="D13" s="72"/>
      <c r="E13" s="72"/>
      <c r="F13" s="72"/>
      <c r="G13" s="72"/>
      <c r="H13" s="72"/>
      <c r="I13" s="72"/>
    </row>
  </sheetData>
  <mergeCells count="8">
    <mergeCell ref="C11:H11"/>
    <mergeCell ref="C4:H4"/>
    <mergeCell ref="D5:D6"/>
    <mergeCell ref="E5:E6"/>
    <mergeCell ref="F5:F6"/>
    <mergeCell ref="G5:G6"/>
    <mergeCell ref="H5:H6"/>
    <mergeCell ref="C5:C6"/>
  </mergeCells>
  <phoneticPr fontId="2"/>
  <pageMargins left="0.7" right="0.7" top="0.75" bottom="0.75" header="0.3" footer="0.3"/>
  <pageSetup paperSize="9" orientation="portrait" horizontalDpi="4294967293"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H18"/>
  <sheetViews>
    <sheetView workbookViewId="0">
      <selection activeCell="H20" sqref="H20"/>
    </sheetView>
  </sheetViews>
  <sheetFormatPr defaultColWidth="8.88671875" defaultRowHeight="13.2"/>
  <cols>
    <col min="1" max="1" width="9" style="10" customWidth="1"/>
    <col min="2" max="4" width="8.88671875" style="10"/>
    <col min="5" max="5" width="29" style="10" customWidth="1"/>
    <col min="6" max="6" width="14.44140625" style="10" customWidth="1"/>
    <col min="7" max="16384" width="8.88671875" style="10"/>
  </cols>
  <sheetData>
    <row r="2" spans="4:8">
      <c r="D2" s="72"/>
      <c r="E2" s="72"/>
      <c r="F2" s="72"/>
      <c r="G2" s="72"/>
      <c r="H2" s="72"/>
    </row>
    <row r="3" spans="4:8" ht="13.8">
      <c r="D3" s="72"/>
      <c r="E3" s="483" t="s">
        <v>800</v>
      </c>
      <c r="F3" s="85"/>
      <c r="G3" s="72"/>
      <c r="H3" s="72"/>
    </row>
    <row r="4" spans="4:8" ht="13.8">
      <c r="D4" s="72"/>
      <c r="E4" s="114" t="s">
        <v>499</v>
      </c>
      <c r="F4" s="68">
        <v>30178</v>
      </c>
      <c r="G4" s="72"/>
      <c r="H4" s="72"/>
    </row>
    <row r="5" spans="4:8" ht="13.8">
      <c r="D5" s="72"/>
      <c r="E5" s="114" t="s">
        <v>104</v>
      </c>
      <c r="F5" s="68">
        <v>16209</v>
      </c>
      <c r="G5" s="72"/>
      <c r="H5" s="72"/>
    </row>
    <row r="6" spans="4:8" ht="26.4">
      <c r="D6" s="72"/>
      <c r="E6" s="133" t="s">
        <v>614</v>
      </c>
      <c r="F6" s="68">
        <v>11429</v>
      </c>
      <c r="G6" s="72"/>
      <c r="H6" s="72"/>
    </row>
    <row r="7" spans="4:8" ht="13.8">
      <c r="D7" s="72"/>
      <c r="E7" s="114" t="s">
        <v>610</v>
      </c>
      <c r="F7" s="68">
        <v>2450</v>
      </c>
      <c r="G7" s="72"/>
      <c r="H7" s="72"/>
    </row>
    <row r="8" spans="4:8" ht="13.8">
      <c r="D8" s="72"/>
      <c r="E8" s="114" t="s">
        <v>153</v>
      </c>
      <c r="F8" s="68">
        <v>90</v>
      </c>
      <c r="G8" s="72"/>
      <c r="H8" s="72"/>
    </row>
    <row r="9" spans="4:8" ht="13.8">
      <c r="D9" s="72"/>
      <c r="E9" s="114" t="s">
        <v>611</v>
      </c>
      <c r="F9" s="484">
        <v>0.183</v>
      </c>
      <c r="G9" s="72"/>
      <c r="H9" s="72"/>
    </row>
    <row r="10" spans="4:8" ht="13.8">
      <c r="D10" s="72"/>
      <c r="E10" s="114" t="s">
        <v>612</v>
      </c>
      <c r="F10" s="485">
        <v>7200</v>
      </c>
      <c r="G10" s="72"/>
      <c r="H10" s="72"/>
    </row>
    <row r="11" spans="4:8" ht="13.8">
      <c r="D11" s="72"/>
      <c r="E11" s="156" t="s">
        <v>615</v>
      </c>
      <c r="F11" s="68">
        <v>5026</v>
      </c>
      <c r="G11" s="72"/>
      <c r="H11" s="72"/>
    </row>
    <row r="12" spans="4:8" ht="13.8">
      <c r="D12" s="72"/>
      <c r="E12" s="114" t="s">
        <v>613</v>
      </c>
      <c r="F12" s="68">
        <v>25152</v>
      </c>
      <c r="G12" s="72"/>
      <c r="H12" s="72"/>
    </row>
    <row r="13" spans="4:8" ht="13.8">
      <c r="D13" s="72"/>
      <c r="E13" s="181" t="s">
        <v>895</v>
      </c>
      <c r="F13" s="85"/>
      <c r="G13" s="72"/>
      <c r="H13" s="72"/>
    </row>
    <row r="15" spans="4:8">
      <c r="E15" s="486" t="s">
        <v>878</v>
      </c>
    </row>
    <row r="16" spans="4:8">
      <c r="E16" s="67" t="s">
        <v>879</v>
      </c>
    </row>
    <row r="18" spans="5:5">
      <c r="E18" s="67" t="s">
        <v>901</v>
      </c>
    </row>
  </sheetData>
  <phoneticPr fontId="2"/>
  <pageMargins left="0.7" right="0.7" top="0.75" bottom="0.75" header="0.3" footer="0.3"/>
  <pageSetup paperSize="9" orientation="portrait" horizontalDpi="4294967293"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workbookViewId="0">
      <selection activeCell="G21" sqref="G21"/>
    </sheetView>
  </sheetViews>
  <sheetFormatPr defaultColWidth="8.88671875" defaultRowHeight="13.2"/>
  <cols>
    <col min="1" max="1" width="9" style="10" customWidth="1"/>
    <col min="2" max="2" width="8.88671875" style="10"/>
    <col min="3" max="3" width="14.77734375" style="10" customWidth="1"/>
    <col min="4" max="4" width="13.21875" style="10" customWidth="1"/>
    <col min="5" max="5" width="12.88671875" style="10" customWidth="1"/>
    <col min="6" max="6" width="12.21875" style="10" customWidth="1"/>
    <col min="7" max="7" width="15.21875" style="10" customWidth="1"/>
    <col min="8" max="16384" width="8.88671875" style="10"/>
  </cols>
  <sheetData>
    <row r="1" spans="2:8">
      <c r="B1" s="72"/>
      <c r="C1" s="72"/>
      <c r="D1" s="72"/>
      <c r="E1" s="72"/>
      <c r="F1" s="72"/>
      <c r="G1" s="72"/>
      <c r="H1" s="72"/>
    </row>
    <row r="2" spans="2:8" ht="25.5" customHeight="1">
      <c r="B2" s="72"/>
      <c r="C2" s="529" t="s">
        <v>801</v>
      </c>
      <c r="D2" s="701"/>
      <c r="E2" s="701"/>
      <c r="F2" s="701"/>
      <c r="G2" s="701"/>
      <c r="H2" s="72"/>
    </row>
    <row r="3" spans="2:8" ht="13.8">
      <c r="B3" s="72"/>
      <c r="C3" s="114" t="s">
        <v>263</v>
      </c>
      <c r="D3" s="114" t="s">
        <v>363</v>
      </c>
      <c r="E3" s="114" t="s">
        <v>598</v>
      </c>
      <c r="F3" s="114" t="s">
        <v>242</v>
      </c>
      <c r="G3" s="156" t="s">
        <v>718</v>
      </c>
      <c r="H3" s="72"/>
    </row>
    <row r="4" spans="2:8" ht="13.8">
      <c r="B4" s="72"/>
      <c r="C4" s="434">
        <v>1207</v>
      </c>
      <c r="D4" s="434">
        <v>965</v>
      </c>
      <c r="E4" s="434">
        <v>877</v>
      </c>
      <c r="F4" s="434">
        <v>870</v>
      </c>
      <c r="G4" s="434">
        <v>727</v>
      </c>
      <c r="H4" s="72"/>
    </row>
    <row r="5" spans="2:8" ht="13.8">
      <c r="B5" s="72"/>
      <c r="C5" s="156" t="s">
        <v>717</v>
      </c>
      <c r="D5" s="156" t="s">
        <v>722</v>
      </c>
      <c r="E5" s="156" t="s">
        <v>720</v>
      </c>
      <c r="F5" s="114" t="s">
        <v>357</v>
      </c>
      <c r="G5" s="156" t="s">
        <v>719</v>
      </c>
      <c r="H5" s="72"/>
    </row>
    <row r="6" spans="2:8" ht="13.8">
      <c r="B6" s="72"/>
      <c r="C6" s="434">
        <v>665</v>
      </c>
      <c r="D6" s="434">
        <v>632</v>
      </c>
      <c r="E6" s="434">
        <v>507</v>
      </c>
      <c r="F6" s="434">
        <v>456</v>
      </c>
      <c r="G6" s="434">
        <v>407</v>
      </c>
      <c r="H6" s="72"/>
    </row>
    <row r="7" spans="2:8">
      <c r="B7" s="72"/>
      <c r="C7" s="146" t="s">
        <v>867</v>
      </c>
      <c r="D7" s="487"/>
      <c r="E7" s="487"/>
      <c r="F7" s="487"/>
      <c r="G7" s="487"/>
      <c r="H7" s="72"/>
    </row>
    <row r="8" spans="2:8">
      <c r="B8" s="72"/>
      <c r="C8" s="72"/>
      <c r="D8" s="72"/>
      <c r="E8" s="72"/>
      <c r="F8" s="72"/>
      <c r="G8" s="72"/>
      <c r="H8" s="72"/>
    </row>
  </sheetData>
  <mergeCells count="1">
    <mergeCell ref="C2:G2"/>
  </mergeCells>
  <phoneticPr fontId="2"/>
  <pageMargins left="0.7" right="0.7" top="0.75" bottom="0.75" header="0.3" footer="0.3"/>
  <pageSetup paperSize="9" orientation="portrait" horizontalDpi="4294967293"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9"/>
  <sheetViews>
    <sheetView topLeftCell="I1" workbookViewId="0">
      <selection activeCell="AE19" sqref="AE19"/>
    </sheetView>
  </sheetViews>
  <sheetFormatPr defaultColWidth="8.88671875" defaultRowHeight="13.2"/>
  <cols>
    <col min="1" max="1" width="9" style="10" customWidth="1"/>
    <col min="2" max="2" width="8.88671875" style="10"/>
    <col min="3" max="3" width="24.77734375" style="10" customWidth="1"/>
    <col min="4" max="9" width="7.88671875" style="10" customWidth="1"/>
    <col min="10" max="16384" width="8.88671875" style="10"/>
  </cols>
  <sheetData>
    <row r="3" spans="2:10">
      <c r="B3" s="72"/>
      <c r="C3" s="72"/>
      <c r="D3" s="488"/>
      <c r="E3" s="72"/>
      <c r="F3" s="72"/>
      <c r="G3" s="72"/>
      <c r="H3" s="72"/>
      <c r="I3" s="72"/>
      <c r="J3" s="72"/>
    </row>
    <row r="4" spans="2:10" ht="27.75" customHeight="1">
      <c r="B4" s="72"/>
      <c r="C4" s="529" t="s">
        <v>802</v>
      </c>
      <c r="D4" s="527"/>
      <c r="E4" s="527"/>
      <c r="F4" s="527"/>
      <c r="G4" s="527"/>
      <c r="H4" s="527"/>
      <c r="I4" s="527"/>
      <c r="J4" s="72"/>
    </row>
    <row r="5" spans="2:10" ht="13.8">
      <c r="B5" s="72"/>
      <c r="C5" s="81"/>
      <c r="D5" s="114" t="s">
        <v>616</v>
      </c>
      <c r="E5" s="114" t="s">
        <v>617</v>
      </c>
      <c r="F5" s="114" t="s">
        <v>618</v>
      </c>
      <c r="G5" s="114" t="s">
        <v>619</v>
      </c>
      <c r="H5" s="114" t="s">
        <v>620</v>
      </c>
      <c r="I5" s="114" t="s">
        <v>621</v>
      </c>
      <c r="J5" s="72"/>
    </row>
    <row r="6" spans="2:10" ht="13.8">
      <c r="B6" s="72"/>
      <c r="C6" s="81" t="s">
        <v>622</v>
      </c>
      <c r="D6" s="81">
        <v>48.8</v>
      </c>
      <c r="E6" s="81">
        <v>50.9</v>
      </c>
      <c r="F6" s="81">
        <v>52.7</v>
      </c>
      <c r="G6" s="81">
        <v>54.3</v>
      </c>
      <c r="H6" s="81">
        <v>56.5</v>
      </c>
      <c r="I6" s="81">
        <v>58.5</v>
      </c>
      <c r="J6" s="72"/>
    </row>
    <row r="7" spans="2:10" ht="13.8">
      <c r="B7" s="72"/>
      <c r="C7" s="81" t="s">
        <v>623</v>
      </c>
      <c r="D7" s="98">
        <v>39</v>
      </c>
      <c r="E7" s="81">
        <v>40.299999999999997</v>
      </c>
      <c r="F7" s="81">
        <v>41.8</v>
      </c>
      <c r="G7" s="81">
        <v>42.8</v>
      </c>
      <c r="H7" s="81">
        <v>44.5</v>
      </c>
      <c r="I7" s="81">
        <v>46.2</v>
      </c>
      <c r="J7" s="72"/>
    </row>
    <row r="8" spans="2:10" ht="13.8">
      <c r="B8" s="72"/>
      <c r="C8" s="81" t="s">
        <v>624</v>
      </c>
      <c r="D8" s="81">
        <v>9.8000000000000007</v>
      </c>
      <c r="E8" s="81">
        <v>10.6</v>
      </c>
      <c r="F8" s="81">
        <v>10.9</v>
      </c>
      <c r="G8" s="81">
        <v>11.5</v>
      </c>
      <c r="H8" s="98">
        <v>12</v>
      </c>
      <c r="I8" s="81">
        <v>12.3</v>
      </c>
      <c r="J8" s="72"/>
    </row>
    <row r="9" spans="2:10" ht="13.8">
      <c r="B9" s="72"/>
      <c r="C9" s="81" t="s">
        <v>625</v>
      </c>
      <c r="D9" s="489">
        <v>31.5</v>
      </c>
      <c r="E9" s="81">
        <v>34.5</v>
      </c>
      <c r="F9" s="81">
        <v>36.9</v>
      </c>
      <c r="G9" s="81">
        <v>38.799999999999997</v>
      </c>
      <c r="H9" s="81">
        <v>41.2</v>
      </c>
      <c r="I9" s="81">
        <v>42.2</v>
      </c>
      <c r="J9" s="72"/>
    </row>
    <row r="10" spans="2:10" ht="13.8">
      <c r="B10" s="72"/>
      <c r="C10" s="146" t="s">
        <v>867</v>
      </c>
      <c r="D10" s="85"/>
      <c r="E10" s="85"/>
      <c r="F10" s="85"/>
      <c r="G10" s="85"/>
      <c r="H10" s="85"/>
      <c r="I10" s="85"/>
      <c r="J10" s="72"/>
    </row>
    <row r="11" spans="2:10">
      <c r="B11" s="72"/>
      <c r="C11" s="72"/>
      <c r="D11" s="72"/>
      <c r="E11" s="72"/>
      <c r="F11" s="72"/>
      <c r="G11" s="72"/>
      <c r="H11" s="72"/>
      <c r="I11" s="72"/>
      <c r="J11" s="72"/>
    </row>
    <row r="12" spans="2:10">
      <c r="D12" s="33"/>
    </row>
    <row r="13" spans="2:10">
      <c r="D13" s="33"/>
    </row>
    <row r="14" spans="2:10">
      <c r="D14" s="33"/>
    </row>
    <row r="15" spans="2:10">
      <c r="D15" s="33"/>
    </row>
    <row r="16" spans="2:10">
      <c r="D16" s="33"/>
    </row>
    <row r="17" spans="4:4">
      <c r="D17" s="33"/>
    </row>
    <row r="19" spans="4:4" ht="17.399999999999999">
      <c r="D19" s="34"/>
    </row>
  </sheetData>
  <mergeCells count="1">
    <mergeCell ref="C4:I4"/>
  </mergeCells>
  <phoneticPr fontId="2"/>
  <pageMargins left="0.7" right="0.7" top="0.75" bottom="0.75" header="0.3" footer="0.3"/>
  <pageSetup paperSize="9" orientation="portrait" horizontalDpi="4294967293"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10"/>
  <sheetViews>
    <sheetView workbookViewId="0">
      <selection activeCell="C3" sqref="C3:O10"/>
    </sheetView>
  </sheetViews>
  <sheetFormatPr defaultColWidth="8.88671875" defaultRowHeight="13.2"/>
  <cols>
    <col min="1" max="1" width="9" style="10" customWidth="1"/>
    <col min="2" max="3" width="8.88671875" style="10"/>
    <col min="4" max="4" width="18.33203125" style="10" customWidth="1"/>
    <col min="5" max="14" width="5.6640625" style="10" customWidth="1"/>
    <col min="15" max="16384" width="8.88671875" style="10"/>
  </cols>
  <sheetData>
    <row r="3" spans="3:15">
      <c r="C3" s="72"/>
      <c r="D3" s="72"/>
      <c r="E3" s="72"/>
      <c r="F3" s="72"/>
      <c r="G3" s="72"/>
      <c r="H3" s="72"/>
      <c r="I3" s="72"/>
      <c r="J3" s="72"/>
      <c r="K3" s="72"/>
      <c r="L3" s="72"/>
      <c r="M3" s="72"/>
      <c r="N3" s="72"/>
      <c r="O3" s="72"/>
    </row>
    <row r="4" spans="3:15" ht="13.8">
      <c r="C4" s="72"/>
      <c r="D4" s="635" t="s">
        <v>803</v>
      </c>
      <c r="E4" s="637"/>
      <c r="F4" s="637"/>
      <c r="G4" s="637"/>
      <c r="H4" s="637"/>
      <c r="I4" s="637"/>
      <c r="J4" s="637"/>
      <c r="K4" s="637"/>
      <c r="L4" s="637"/>
      <c r="M4" s="637"/>
      <c r="N4" s="637"/>
      <c r="O4" s="72"/>
    </row>
    <row r="5" spans="3:15" ht="13.8">
      <c r="C5" s="72"/>
      <c r="D5" s="114" t="s">
        <v>626</v>
      </c>
      <c r="E5" s="114" t="s">
        <v>627</v>
      </c>
      <c r="F5" s="114" t="s">
        <v>628</v>
      </c>
      <c r="G5" s="114" t="s">
        <v>629</v>
      </c>
      <c r="H5" s="114" t="s">
        <v>630</v>
      </c>
      <c r="I5" s="114" t="s">
        <v>631</v>
      </c>
      <c r="J5" s="114" t="s">
        <v>632</v>
      </c>
      <c r="K5" s="114" t="s">
        <v>633</v>
      </c>
      <c r="L5" s="114" t="s">
        <v>634</v>
      </c>
      <c r="M5" s="114" t="s">
        <v>635</v>
      </c>
      <c r="N5" s="114" t="s">
        <v>636</v>
      </c>
      <c r="O5" s="72"/>
    </row>
    <row r="6" spans="3:15" ht="13.8">
      <c r="C6" s="72"/>
      <c r="D6" s="114" t="s">
        <v>637</v>
      </c>
      <c r="E6" s="81">
        <v>88</v>
      </c>
      <c r="F6" s="81">
        <v>89</v>
      </c>
      <c r="G6" s="81">
        <v>72</v>
      </c>
      <c r="H6" s="81">
        <v>78</v>
      </c>
      <c r="I6" s="81">
        <v>88</v>
      </c>
      <c r="J6" s="81">
        <v>89</v>
      </c>
      <c r="K6" s="81">
        <v>90</v>
      </c>
      <c r="L6" s="81">
        <v>91</v>
      </c>
      <c r="M6" s="81">
        <v>90</v>
      </c>
      <c r="N6" s="81">
        <v>89</v>
      </c>
      <c r="O6" s="72"/>
    </row>
    <row r="7" spans="3:15" ht="13.8">
      <c r="C7" s="72"/>
      <c r="D7" s="490" t="s">
        <v>638</v>
      </c>
      <c r="E7" s="81">
        <v>294</v>
      </c>
      <c r="F7" s="81">
        <v>322</v>
      </c>
      <c r="G7" s="81">
        <v>207</v>
      </c>
      <c r="H7" s="81">
        <v>203</v>
      </c>
      <c r="I7" s="81">
        <v>254</v>
      </c>
      <c r="J7" s="81">
        <v>271</v>
      </c>
      <c r="K7" s="81">
        <v>306</v>
      </c>
      <c r="L7" s="81">
        <v>299</v>
      </c>
      <c r="M7" s="81">
        <v>260</v>
      </c>
      <c r="N7" s="81">
        <v>249</v>
      </c>
      <c r="O7" s="72"/>
    </row>
    <row r="8" spans="3:15">
      <c r="C8" s="72"/>
      <c r="D8" s="684" t="s">
        <v>868</v>
      </c>
      <c r="E8" s="684"/>
      <c r="F8" s="684"/>
      <c r="G8" s="684"/>
      <c r="H8" s="684"/>
      <c r="I8" s="684"/>
      <c r="J8" s="684"/>
      <c r="K8" s="684"/>
      <c r="L8" s="684"/>
      <c r="M8" s="684"/>
      <c r="N8" s="684"/>
      <c r="O8" s="72"/>
    </row>
    <row r="9" spans="3:15">
      <c r="C9" s="72"/>
      <c r="D9" s="72"/>
      <c r="E9" s="72"/>
      <c r="F9" s="72"/>
      <c r="G9" s="72"/>
      <c r="H9" s="72"/>
      <c r="I9" s="72"/>
      <c r="J9" s="72"/>
      <c r="K9" s="72"/>
      <c r="L9" s="72"/>
      <c r="M9" s="72"/>
      <c r="N9" s="72"/>
      <c r="O9" s="72"/>
    </row>
    <row r="10" spans="3:15">
      <c r="C10" s="72"/>
      <c r="D10" s="72"/>
      <c r="E10" s="72"/>
      <c r="F10" s="72"/>
      <c r="G10" s="72"/>
      <c r="H10" s="72"/>
      <c r="I10" s="72"/>
      <c r="J10" s="72"/>
      <c r="K10" s="72"/>
      <c r="L10" s="72"/>
      <c r="M10" s="72"/>
      <c r="N10" s="72"/>
      <c r="O10" s="72"/>
    </row>
  </sheetData>
  <mergeCells count="2">
    <mergeCell ref="D4:N4"/>
    <mergeCell ref="D8:N8"/>
  </mergeCells>
  <phoneticPr fontId="2"/>
  <pageMargins left="0.7" right="0.7" top="0.75" bottom="0.75" header="0.3" footer="0.3"/>
  <pageSetup paperSize="9" orientation="portrait" horizontalDpi="4294967293"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F20" sqref="F20"/>
    </sheetView>
  </sheetViews>
  <sheetFormatPr defaultColWidth="8.88671875" defaultRowHeight="13.2"/>
  <cols>
    <col min="1" max="1" width="9" style="32" customWidth="1"/>
    <col min="2" max="2" width="13.21875" style="32" customWidth="1"/>
    <col min="3" max="3" width="13.33203125" style="32" customWidth="1"/>
    <col min="4" max="4" width="14" style="32" customWidth="1"/>
    <col min="5" max="5" width="13.88671875" style="32" customWidth="1"/>
    <col min="6" max="6" width="14" style="32" customWidth="1"/>
    <col min="7" max="7" width="10.33203125" style="32" customWidth="1"/>
    <col min="8" max="8" width="12" style="32" customWidth="1"/>
    <col min="9" max="16384" width="8.88671875" style="32"/>
  </cols>
  <sheetData>
    <row r="1" spans="1:9">
      <c r="A1" s="72"/>
      <c r="B1" s="72"/>
      <c r="C1" s="72"/>
      <c r="D1" s="72"/>
      <c r="E1" s="72"/>
      <c r="F1" s="72"/>
      <c r="G1" s="72"/>
      <c r="H1" s="72"/>
      <c r="I1" s="72"/>
    </row>
    <row r="2" spans="1:9" ht="13.8">
      <c r="A2" s="72"/>
      <c r="B2" s="526" t="s">
        <v>804</v>
      </c>
      <c r="C2" s="527"/>
      <c r="D2" s="527"/>
      <c r="E2" s="527"/>
      <c r="F2" s="527"/>
      <c r="G2" s="527"/>
      <c r="H2" s="527"/>
      <c r="I2" s="72"/>
    </row>
    <row r="3" spans="1:9" ht="13.8">
      <c r="A3" s="72"/>
      <c r="B3" s="114" t="s">
        <v>645</v>
      </c>
      <c r="C3" s="81" t="s">
        <v>246</v>
      </c>
      <c r="D3" s="114" t="s">
        <v>646</v>
      </c>
      <c r="E3" s="114" t="s">
        <v>647</v>
      </c>
      <c r="F3" s="114" t="s">
        <v>648</v>
      </c>
      <c r="G3" s="114" t="s">
        <v>373</v>
      </c>
      <c r="H3" s="114" t="s">
        <v>649</v>
      </c>
      <c r="I3" s="491"/>
    </row>
    <row r="4" spans="1:9" ht="13.8">
      <c r="A4" s="72"/>
      <c r="B4" s="114" t="s">
        <v>650</v>
      </c>
      <c r="C4" s="68">
        <v>5535</v>
      </c>
      <c r="D4" s="68">
        <v>30996</v>
      </c>
      <c r="E4" s="68">
        <v>255462</v>
      </c>
      <c r="F4" s="68">
        <v>102152</v>
      </c>
      <c r="G4" s="68">
        <v>68838</v>
      </c>
      <c r="H4" s="68">
        <v>91678</v>
      </c>
      <c r="I4" s="491"/>
    </row>
    <row r="5" spans="1:9" ht="13.8">
      <c r="A5" s="72"/>
      <c r="B5" s="114" t="s">
        <v>651</v>
      </c>
      <c r="C5" s="68">
        <v>9125</v>
      </c>
      <c r="D5" s="143" t="s">
        <v>639</v>
      </c>
      <c r="E5" s="144" t="s">
        <v>640</v>
      </c>
      <c r="F5" s="144" t="s">
        <v>641</v>
      </c>
      <c r="G5" s="144" t="s">
        <v>642</v>
      </c>
      <c r="H5" s="144" t="s">
        <v>35</v>
      </c>
      <c r="I5" s="491"/>
    </row>
    <row r="6" spans="1:9" ht="13.8">
      <c r="A6" s="72"/>
      <c r="B6" s="114" t="s">
        <v>32</v>
      </c>
      <c r="C6" s="292">
        <f>C5/C4</f>
        <v>1.6485998193315266</v>
      </c>
      <c r="D6" s="292">
        <f>45215/30996</f>
        <v>1.4587366111756355</v>
      </c>
      <c r="E6" s="292">
        <f>8770/255462</f>
        <v>3.4329959054575629E-2</v>
      </c>
      <c r="F6" s="292">
        <f>3188/102152</f>
        <v>3.1208395332445769E-2</v>
      </c>
      <c r="G6" s="292">
        <f>6444/68838</f>
        <v>9.3611086899677509E-2</v>
      </c>
      <c r="H6" s="292">
        <f>404/91678</f>
        <v>4.4067278954601974E-3</v>
      </c>
      <c r="I6" s="491"/>
    </row>
    <row r="7" spans="1:9" ht="13.8">
      <c r="A7" s="72"/>
      <c r="B7" s="114" t="s">
        <v>652</v>
      </c>
      <c r="C7" s="68">
        <v>15231</v>
      </c>
      <c r="D7" s="68">
        <v>25700</v>
      </c>
      <c r="E7" s="492">
        <v>10230</v>
      </c>
      <c r="F7" s="68">
        <v>5361</v>
      </c>
      <c r="G7" s="68">
        <v>29880</v>
      </c>
      <c r="H7" s="68">
        <v>7944</v>
      </c>
      <c r="I7" s="491"/>
    </row>
    <row r="8" spans="1:9" ht="13.8">
      <c r="A8" s="72"/>
      <c r="B8" s="114" t="s">
        <v>36</v>
      </c>
      <c r="C8" s="292">
        <f>C7/C4</f>
        <v>2.7517615176151762</v>
      </c>
      <c r="D8" s="292">
        <f>25700/30996</f>
        <v>0.8291392437733901</v>
      </c>
      <c r="E8" s="292">
        <f>10230/255462</f>
        <v>4.0045094769476479E-2</v>
      </c>
      <c r="F8" s="292">
        <f>5361/102152</f>
        <v>5.2480617119586501E-2</v>
      </c>
      <c r="G8" s="292">
        <f>29880/68838</f>
        <v>0.43406258171358841</v>
      </c>
      <c r="H8" s="292">
        <f>7944/91678</f>
        <v>8.6651104954296565E-2</v>
      </c>
      <c r="I8" s="491"/>
    </row>
    <row r="9" spans="1:9" ht="67.5" customHeight="1">
      <c r="A9" s="72"/>
      <c r="B9" s="714" t="s">
        <v>869</v>
      </c>
      <c r="C9" s="714"/>
      <c r="D9" s="714"/>
      <c r="E9" s="714"/>
      <c r="F9" s="714"/>
      <c r="G9" s="714"/>
      <c r="H9" s="714"/>
      <c r="I9" s="491"/>
    </row>
    <row r="10" spans="1:9">
      <c r="A10" s="72"/>
      <c r="B10" s="493" t="s">
        <v>643</v>
      </c>
      <c r="C10" s="494"/>
      <c r="D10" s="494"/>
      <c r="E10" s="494"/>
      <c r="F10" s="494"/>
      <c r="G10" s="494"/>
      <c r="H10" s="494"/>
      <c r="I10" s="491"/>
    </row>
    <row r="11" spans="1:9">
      <c r="A11" s="72"/>
      <c r="B11" s="72"/>
      <c r="C11" s="72"/>
      <c r="D11" s="72"/>
      <c r="E11" s="72"/>
      <c r="F11" s="72"/>
      <c r="G11" s="72"/>
      <c r="H11" s="72"/>
      <c r="I11" s="72"/>
    </row>
    <row r="12" spans="1:9">
      <c r="A12" s="72"/>
      <c r="B12" s="72"/>
      <c r="C12" s="72"/>
      <c r="D12" s="72"/>
      <c r="E12" s="72"/>
      <c r="F12" s="72"/>
      <c r="G12" s="72"/>
      <c r="H12" s="72"/>
      <c r="I12" s="72"/>
    </row>
    <row r="13" spans="1:9">
      <c r="A13" s="72"/>
      <c r="B13" s="72"/>
      <c r="C13" s="72"/>
      <c r="D13" s="72"/>
      <c r="E13" s="72"/>
      <c r="F13" s="72"/>
      <c r="G13" s="72"/>
      <c r="H13" s="72"/>
      <c r="I13" s="72"/>
    </row>
  </sheetData>
  <mergeCells count="2">
    <mergeCell ref="B2:H2"/>
    <mergeCell ref="B9:H9"/>
  </mergeCells>
  <phoneticPr fontId="2"/>
  <pageMargins left="0.7" right="0.7" top="0.75" bottom="0.75" header="0.3" footer="0.3"/>
  <pageSetup paperSize="9" orientation="portrait" verticalDpi="0"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15"/>
  <sheetViews>
    <sheetView workbookViewId="0">
      <selection activeCell="E19" sqref="E19"/>
    </sheetView>
  </sheetViews>
  <sheetFormatPr defaultColWidth="8.88671875" defaultRowHeight="13.2"/>
  <cols>
    <col min="1" max="1" width="9" style="32" customWidth="1"/>
    <col min="2" max="2" width="15.21875" style="32" customWidth="1"/>
    <col min="3" max="3" width="7.44140625" style="32" customWidth="1"/>
    <col min="4" max="4" width="8" style="32" customWidth="1"/>
    <col min="5" max="5" width="13.21875" style="32" customWidth="1"/>
    <col min="6" max="6" width="18.21875" style="32" customWidth="1"/>
    <col min="7" max="7" width="7.88671875" style="32" customWidth="1"/>
    <col min="8" max="8" width="8.21875" style="32" customWidth="1"/>
    <col min="9" max="9" width="12.88671875" style="32" customWidth="1"/>
    <col min="10" max="10" width="8.88671875" style="32"/>
    <col min="11" max="11" width="14.109375" style="32" customWidth="1"/>
    <col min="12" max="12" width="7.6640625" style="32" customWidth="1"/>
    <col min="13" max="13" width="7.44140625" style="32" customWidth="1"/>
    <col min="14" max="14" width="6.21875" style="32" customWidth="1"/>
    <col min="15" max="16384" width="8.88671875" style="32"/>
  </cols>
  <sheetData>
    <row r="1" spans="1:21">
      <c r="A1" s="72"/>
      <c r="B1" s="72"/>
      <c r="C1" s="72"/>
      <c r="D1" s="72"/>
      <c r="E1" s="72"/>
      <c r="F1" s="72"/>
      <c r="G1" s="72"/>
      <c r="H1" s="72"/>
      <c r="I1" s="72"/>
    </row>
    <row r="2" spans="1:21" ht="27" customHeight="1">
      <c r="A2" s="72"/>
      <c r="B2" s="529" t="s">
        <v>805</v>
      </c>
      <c r="C2" s="527"/>
      <c r="D2" s="527"/>
      <c r="E2" s="527"/>
      <c r="F2" s="527"/>
      <c r="G2" s="527"/>
      <c r="H2" s="527"/>
      <c r="I2" s="527"/>
    </row>
    <row r="3" spans="1:21" ht="13.8">
      <c r="A3" s="72"/>
      <c r="B3" s="114" t="s">
        <v>653</v>
      </c>
      <c r="C3" s="114" t="s">
        <v>621</v>
      </c>
      <c r="D3" s="114" t="s">
        <v>654</v>
      </c>
      <c r="E3" s="114" t="s">
        <v>655</v>
      </c>
      <c r="F3" s="75"/>
      <c r="G3" s="75"/>
      <c r="H3" s="75"/>
      <c r="I3" s="75"/>
    </row>
    <row r="4" spans="1:21" ht="13.8">
      <c r="A4" s="72"/>
      <c r="B4" s="490" t="s">
        <v>656</v>
      </c>
      <c r="C4" s="68">
        <v>52239</v>
      </c>
      <c r="D4" s="68">
        <v>22800</v>
      </c>
      <c r="E4" s="234">
        <f t="shared" ref="E4:E13" si="0">C4/D4</f>
        <v>2.2911842105263158</v>
      </c>
      <c r="F4" s="79"/>
      <c r="G4" s="79"/>
      <c r="H4" s="79"/>
      <c r="I4" s="79"/>
    </row>
    <row r="5" spans="1:21" ht="13.8">
      <c r="A5" s="72"/>
      <c r="B5" s="490" t="s">
        <v>657</v>
      </c>
      <c r="C5" s="68">
        <v>3346</v>
      </c>
      <c r="D5" s="68">
        <v>1135</v>
      </c>
      <c r="E5" s="234">
        <f t="shared" si="0"/>
        <v>2.9480176211453744</v>
      </c>
      <c r="F5" s="79"/>
      <c r="G5" s="79"/>
      <c r="H5" s="79"/>
      <c r="I5" s="79"/>
      <c r="J5" s="17"/>
    </row>
    <row r="6" spans="1:21" ht="13.8">
      <c r="A6" s="72"/>
      <c r="B6" s="490" t="s">
        <v>658</v>
      </c>
      <c r="C6" s="68">
        <v>2904</v>
      </c>
      <c r="D6" s="68">
        <v>1011</v>
      </c>
      <c r="E6" s="234">
        <f t="shared" si="0"/>
        <v>2.8724035608308607</v>
      </c>
      <c r="F6" s="79"/>
      <c r="G6" s="79"/>
      <c r="H6" s="79"/>
      <c r="I6" s="79"/>
    </row>
    <row r="7" spans="1:21" ht="13.8">
      <c r="A7" s="72"/>
      <c r="B7" s="490" t="s">
        <v>659</v>
      </c>
      <c r="C7" s="68">
        <v>2068</v>
      </c>
      <c r="D7" s="68">
        <v>478</v>
      </c>
      <c r="E7" s="234">
        <f t="shared" si="0"/>
        <v>4.3263598326359833</v>
      </c>
      <c r="F7" s="79"/>
      <c r="G7" s="79"/>
      <c r="H7" s="79"/>
      <c r="I7" s="79"/>
    </row>
    <row r="8" spans="1:21" ht="13.8">
      <c r="A8" s="72"/>
      <c r="B8" s="490" t="s">
        <v>660</v>
      </c>
      <c r="C8" s="68">
        <v>5815</v>
      </c>
      <c r="D8" s="68">
        <v>2349</v>
      </c>
      <c r="E8" s="234">
        <f t="shared" si="0"/>
        <v>2.4755214985100045</v>
      </c>
      <c r="F8" s="79"/>
      <c r="G8" s="79"/>
      <c r="H8" s="79"/>
      <c r="I8" s="79"/>
    </row>
    <row r="9" spans="1:21" s="102" customFormat="1" ht="13.8">
      <c r="A9" s="72"/>
      <c r="B9" s="490" t="s">
        <v>644</v>
      </c>
      <c r="C9" s="68">
        <v>9768</v>
      </c>
      <c r="D9" s="68">
        <v>4431</v>
      </c>
      <c r="E9" s="234">
        <f t="shared" si="0"/>
        <v>2.2044685172647256</v>
      </c>
      <c r="F9" s="407"/>
      <c r="G9" s="83"/>
      <c r="H9" s="83"/>
      <c r="I9" s="495"/>
    </row>
    <row r="10" spans="1:21" s="102" customFormat="1" ht="13.8">
      <c r="A10" s="72"/>
      <c r="B10" s="490" t="s">
        <v>661</v>
      </c>
      <c r="C10" s="68">
        <v>30553</v>
      </c>
      <c r="D10" s="68">
        <v>20786</v>
      </c>
      <c r="E10" s="234">
        <f t="shared" si="0"/>
        <v>1.4698835754834985</v>
      </c>
      <c r="F10" s="407"/>
      <c r="G10" s="83"/>
      <c r="H10" s="83"/>
      <c r="I10" s="495"/>
    </row>
    <row r="11" spans="1:21" ht="13.2" customHeight="1">
      <c r="A11" s="72"/>
      <c r="B11" s="496" t="s">
        <v>717</v>
      </c>
      <c r="C11" s="68">
        <v>51352</v>
      </c>
      <c r="D11" s="68">
        <v>28305</v>
      </c>
      <c r="E11" s="234">
        <f t="shared" si="0"/>
        <v>1.8142377671789436</v>
      </c>
      <c r="F11" s="79"/>
      <c r="G11" s="79"/>
      <c r="H11" s="79"/>
      <c r="I11" s="79"/>
      <c r="J11" s="46"/>
      <c r="K11" s="46"/>
      <c r="M11" s="715"/>
      <c r="N11" s="715"/>
      <c r="O11" s="715"/>
      <c r="P11" s="715"/>
      <c r="Q11" s="715"/>
      <c r="R11" s="715"/>
      <c r="S11" s="715"/>
      <c r="T11" s="715"/>
      <c r="U11" s="715"/>
    </row>
    <row r="12" spans="1:21" ht="13.8">
      <c r="A12" s="72"/>
      <c r="B12" s="490" t="s">
        <v>662</v>
      </c>
      <c r="C12" s="68">
        <v>38294</v>
      </c>
      <c r="D12" s="68">
        <v>22800</v>
      </c>
      <c r="E12" s="234">
        <f t="shared" si="0"/>
        <v>1.679561403508772</v>
      </c>
      <c r="F12" s="85"/>
      <c r="G12" s="85"/>
      <c r="H12" s="85"/>
      <c r="I12" s="85"/>
    </row>
    <row r="13" spans="1:21" ht="13.8">
      <c r="A13" s="72"/>
      <c r="B13" s="490" t="s">
        <v>663</v>
      </c>
      <c r="C13" s="68">
        <v>34629</v>
      </c>
      <c r="D13" s="68">
        <v>35137</v>
      </c>
      <c r="E13" s="234">
        <f t="shared" si="0"/>
        <v>0.98554230583145974</v>
      </c>
      <c r="F13" s="85"/>
      <c r="G13" s="85"/>
      <c r="H13" s="85"/>
      <c r="I13" s="85"/>
    </row>
    <row r="14" spans="1:21" ht="42.75" customHeight="1">
      <c r="A14" s="72"/>
      <c r="B14" s="640" t="s">
        <v>870</v>
      </c>
      <c r="C14" s="640"/>
      <c r="D14" s="640"/>
      <c r="E14" s="640"/>
      <c r="F14" s="115"/>
      <c r="G14" s="115"/>
      <c r="H14" s="115"/>
      <c r="I14" s="115"/>
    </row>
    <row r="15" spans="1:21">
      <c r="A15" s="72"/>
      <c r="B15" s="72"/>
      <c r="C15" s="72"/>
      <c r="D15" s="72"/>
      <c r="E15" s="72"/>
      <c r="F15" s="72"/>
      <c r="G15" s="72"/>
      <c r="H15" s="72"/>
      <c r="I15" s="72"/>
    </row>
  </sheetData>
  <mergeCells count="3">
    <mergeCell ref="B2:I2"/>
    <mergeCell ref="M11:U11"/>
    <mergeCell ref="B14:E14"/>
  </mergeCells>
  <phoneticPr fontId="2"/>
  <hyperlinks>
    <hyperlink ref="B8" r:id="rId1" tooltip="時系列データへ" display="http://www.globalnote.jp/p-cotime/?dno=8870&amp;c_code=764&amp;post_no=1339"/>
  </hyperlinks>
  <pageMargins left="0.7" right="0.7" top="0.75" bottom="0.75" header="0.3" footer="0.3"/>
  <pageSetup paperSize="9" orientation="portrait" horizontalDpi="4294967293" verticalDpi="0" r:id="rId2"/>
  <drawing r:id="rId3"/>
  <legacyDrawing r:id="rId4"/>
  <controls>
    <mc:AlternateContent xmlns:mc="http://schemas.openxmlformats.org/markup-compatibility/2006">
      <mc:Choice Requires="x14">
        <control shapeId="34817" r:id="rId5" name="Control 1">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17" r:id="rId5" name="Control 1"/>
      </mc:Fallback>
    </mc:AlternateContent>
    <mc:AlternateContent xmlns:mc="http://schemas.openxmlformats.org/markup-compatibility/2006">
      <mc:Choice Requires="x14">
        <control shapeId="34818" r:id="rId7" name="Control 2">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18" r:id="rId7" name="Control 2"/>
      </mc:Fallback>
    </mc:AlternateContent>
    <mc:AlternateContent xmlns:mc="http://schemas.openxmlformats.org/markup-compatibility/2006">
      <mc:Choice Requires="x14">
        <control shapeId="34819" r:id="rId8" name="Control 3">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19" r:id="rId8" name="Control 3"/>
      </mc:Fallback>
    </mc:AlternateContent>
    <mc:AlternateContent xmlns:mc="http://schemas.openxmlformats.org/markup-compatibility/2006">
      <mc:Choice Requires="x14">
        <control shapeId="34820" r:id="rId9" name="Control 4">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20" r:id="rId9" name="Control 4"/>
      </mc:Fallback>
    </mc:AlternateContent>
    <mc:AlternateContent xmlns:mc="http://schemas.openxmlformats.org/markup-compatibility/2006">
      <mc:Choice Requires="x14">
        <control shapeId="34821" r:id="rId10" name="Control 5">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21" r:id="rId10" name="Control 5"/>
      </mc:Fallback>
    </mc:AlternateContent>
    <mc:AlternateContent xmlns:mc="http://schemas.openxmlformats.org/markup-compatibility/2006">
      <mc:Choice Requires="x14">
        <control shapeId="34822" r:id="rId11" name="Control 6">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22" r:id="rId11" name="Control 6"/>
      </mc:Fallback>
    </mc:AlternateContent>
    <mc:AlternateContent xmlns:mc="http://schemas.openxmlformats.org/markup-compatibility/2006">
      <mc:Choice Requires="x14">
        <control shapeId="34823" r:id="rId12" name="Control 7">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23" r:id="rId12" name="Control 7"/>
      </mc:Fallback>
    </mc:AlternateContent>
    <mc:AlternateContent xmlns:mc="http://schemas.openxmlformats.org/markup-compatibility/2006">
      <mc:Choice Requires="x14">
        <control shapeId="34824" r:id="rId13" name="Control 8">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24" r:id="rId13" name="Control 8"/>
      </mc:Fallback>
    </mc:AlternateContent>
    <mc:AlternateContent xmlns:mc="http://schemas.openxmlformats.org/markup-compatibility/2006">
      <mc:Choice Requires="x14">
        <control shapeId="34825" r:id="rId14" name="Control 9">
          <controlPr defaultSize="0" r:id="rId6">
            <anchor moveWithCells="1">
              <from>
                <xdr:col>12</xdr:col>
                <xdr:colOff>0</xdr:colOff>
                <xdr:row>10</xdr:row>
                <xdr:rowOff>0</xdr:rowOff>
              </from>
              <to>
                <xdr:col>12</xdr:col>
                <xdr:colOff>228600</xdr:colOff>
                <xdr:row>11</xdr:row>
                <xdr:rowOff>45720</xdr:rowOff>
              </to>
            </anchor>
          </controlPr>
        </control>
      </mc:Choice>
      <mc:Fallback>
        <control shapeId="34825" r:id="rId14" name="Control 9"/>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4"/>
  <sheetViews>
    <sheetView workbookViewId="0">
      <selection activeCell="B4" sqref="B4:F13"/>
    </sheetView>
  </sheetViews>
  <sheetFormatPr defaultRowHeight="13.2"/>
  <cols>
    <col min="1" max="1" width="21.21875" customWidth="1"/>
    <col min="2" max="2" width="17.21875" customWidth="1"/>
    <col min="3" max="3" width="15.77734375" customWidth="1"/>
    <col min="4" max="4" width="16.77734375" customWidth="1"/>
    <col min="5" max="5" width="14.44140625" customWidth="1"/>
    <col min="6" max="6" width="16.88671875" customWidth="1"/>
  </cols>
  <sheetData>
    <row r="3" spans="1:8">
      <c r="A3" s="72"/>
      <c r="B3" s="72"/>
      <c r="C3" s="72"/>
      <c r="D3" s="72"/>
      <c r="E3" s="149"/>
      <c r="F3" s="149"/>
      <c r="G3" s="72"/>
    </row>
    <row r="4" spans="1:8" s="50" customFormat="1" ht="13.8">
      <c r="A4" s="72"/>
      <c r="B4" s="533" t="s">
        <v>748</v>
      </c>
      <c r="C4" s="534"/>
      <c r="D4" s="534"/>
      <c r="E4" s="534"/>
      <c r="F4" s="534"/>
      <c r="G4" s="72"/>
    </row>
    <row r="5" spans="1:8" s="50" customFormat="1" ht="27">
      <c r="A5" s="72"/>
      <c r="B5" s="114" t="s">
        <v>111</v>
      </c>
      <c r="C5" s="113" t="s">
        <v>113</v>
      </c>
      <c r="D5" s="113" t="s">
        <v>114</v>
      </c>
      <c r="E5" s="113" t="s">
        <v>118</v>
      </c>
      <c r="F5" s="113" t="s">
        <v>115</v>
      </c>
      <c r="G5" s="72"/>
    </row>
    <row r="6" spans="1:8" ht="13.8">
      <c r="A6" s="72"/>
      <c r="B6" s="78" t="s">
        <v>112</v>
      </c>
      <c r="C6" s="114" t="s">
        <v>162</v>
      </c>
      <c r="D6" s="114" t="s">
        <v>117</v>
      </c>
      <c r="E6" s="114" t="s">
        <v>163</v>
      </c>
      <c r="F6" s="114" t="s">
        <v>116</v>
      </c>
      <c r="G6" s="72"/>
    </row>
    <row r="7" spans="1:8" ht="13.8">
      <c r="A7" s="72"/>
      <c r="B7" s="78" t="s">
        <v>119</v>
      </c>
      <c r="C7" s="150">
        <v>0.51</v>
      </c>
      <c r="D7" s="150">
        <v>0.36</v>
      </c>
      <c r="E7" s="150">
        <v>0.11400832177531206</v>
      </c>
      <c r="F7" s="150">
        <v>0.26239486949550944</v>
      </c>
      <c r="G7" s="72"/>
    </row>
    <row r="8" spans="1:8" ht="13.8">
      <c r="A8" s="72"/>
      <c r="B8" s="78" t="s">
        <v>120</v>
      </c>
      <c r="C8" s="150">
        <v>0.16</v>
      </c>
      <c r="D8" s="150">
        <v>0.24</v>
      </c>
      <c r="E8" s="150">
        <v>0.13425797503467407</v>
      </c>
      <c r="F8" s="150">
        <v>0.33706979714398294</v>
      </c>
      <c r="G8" s="72"/>
    </row>
    <row r="9" spans="1:8" ht="13.8">
      <c r="A9" s="72"/>
      <c r="B9" s="78" t="s">
        <v>121</v>
      </c>
      <c r="C9" s="150">
        <v>0.24</v>
      </c>
      <c r="D9" s="150">
        <v>0.33</v>
      </c>
      <c r="E9" s="150">
        <v>0.54771151178918165</v>
      </c>
      <c r="F9" s="150">
        <v>0.3273957526596829</v>
      </c>
      <c r="G9" s="72"/>
    </row>
    <row r="10" spans="1:8" ht="13.8">
      <c r="A10" s="72"/>
      <c r="B10" s="78" t="s">
        <v>122</v>
      </c>
      <c r="C10" s="150">
        <v>0.05</v>
      </c>
      <c r="D10" s="150">
        <v>0.03</v>
      </c>
      <c r="E10" s="150">
        <v>0.15894590846047157</v>
      </c>
      <c r="F10" s="150">
        <v>3.0883571787660158E-2</v>
      </c>
      <c r="G10" s="72"/>
    </row>
    <row r="11" spans="1:8" ht="13.8">
      <c r="A11" s="72"/>
      <c r="B11" s="78" t="s">
        <v>123</v>
      </c>
      <c r="C11" s="150">
        <v>0.04</v>
      </c>
      <c r="D11" s="150">
        <v>0.04</v>
      </c>
      <c r="E11" s="150">
        <v>4.5214979195561722E-2</v>
      </c>
      <c r="F11" s="150">
        <v>4.2269596054294215E-2</v>
      </c>
      <c r="G11" s="72"/>
    </row>
    <row r="12" spans="1:8" ht="13.95" customHeight="1">
      <c r="A12" s="72"/>
      <c r="B12" s="535" t="s">
        <v>812</v>
      </c>
      <c r="C12" s="536"/>
      <c r="D12" s="536"/>
      <c r="E12" s="536"/>
      <c r="F12" s="536"/>
      <c r="G12" s="151"/>
      <c r="H12" s="45"/>
    </row>
    <row r="13" spans="1:8">
      <c r="A13" s="72"/>
      <c r="B13" s="152" t="s">
        <v>226</v>
      </c>
      <c r="C13" s="72"/>
      <c r="D13" s="72"/>
      <c r="E13" s="72"/>
      <c r="F13" s="72"/>
      <c r="G13" s="72"/>
    </row>
    <row r="14" spans="1:8">
      <c r="A14" s="72"/>
      <c r="B14" s="72"/>
      <c r="C14" s="72"/>
      <c r="D14" s="72"/>
      <c r="E14" s="72"/>
      <c r="F14" s="72"/>
      <c r="G14" s="72"/>
    </row>
  </sheetData>
  <mergeCells count="2">
    <mergeCell ref="B4:F4"/>
    <mergeCell ref="B12:F12"/>
  </mergeCells>
  <phoneticPr fontId="2"/>
  <pageMargins left="0.7" right="0.7" top="0.75" bottom="0.75" header="0.3" footer="0.3"/>
  <pageSetup paperSize="9" orientation="portrait" horizontalDpi="4294967293"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H24" sqref="H24:H25"/>
    </sheetView>
  </sheetViews>
  <sheetFormatPr defaultColWidth="8.88671875" defaultRowHeight="13.2"/>
  <cols>
    <col min="1" max="1" width="9" style="32" customWidth="1"/>
    <col min="2" max="2" width="3.44140625" style="32" customWidth="1"/>
    <col min="3" max="3" width="8.88671875" style="32"/>
    <col min="4" max="4" width="5.33203125" style="32" customWidth="1"/>
    <col min="5" max="5" width="12.6640625" style="32" customWidth="1"/>
    <col min="6" max="6" width="11.6640625" style="32" customWidth="1"/>
    <col min="7" max="7" width="12.6640625" style="32" customWidth="1"/>
    <col min="8" max="8" width="10.88671875" style="32" customWidth="1"/>
    <col min="9" max="9" width="8.33203125" style="32" customWidth="1"/>
    <col min="10" max="10" width="10" style="32" customWidth="1"/>
    <col min="11" max="11" width="7.33203125" style="32" customWidth="1"/>
    <col min="12" max="12" width="7.88671875" style="32" customWidth="1"/>
    <col min="13" max="16384" width="8.88671875" style="32"/>
  </cols>
  <sheetData>
    <row r="1" spans="1:13">
      <c r="A1" s="72"/>
      <c r="B1" s="72"/>
      <c r="C1" s="72"/>
      <c r="D1" s="72"/>
      <c r="E1" s="72"/>
      <c r="F1" s="72"/>
      <c r="G1" s="72"/>
      <c r="H1" s="72"/>
      <c r="I1" s="72"/>
      <c r="J1" s="72"/>
      <c r="K1" s="72"/>
      <c r="L1" s="72"/>
      <c r="M1" s="72"/>
    </row>
    <row r="2" spans="1:13" ht="13.95" customHeight="1">
      <c r="A2" s="72"/>
      <c r="B2" s="526" t="s">
        <v>806</v>
      </c>
      <c r="C2" s="527"/>
      <c r="D2" s="527"/>
      <c r="E2" s="527"/>
      <c r="F2" s="527"/>
      <c r="G2" s="527"/>
      <c r="H2" s="527"/>
      <c r="I2" s="527"/>
      <c r="J2" s="527"/>
      <c r="K2" s="527"/>
      <c r="L2" s="527"/>
      <c r="M2" s="72"/>
    </row>
    <row r="3" spans="1:13" ht="13.5" customHeight="1">
      <c r="A3" s="72"/>
      <c r="B3" s="81"/>
      <c r="C3" s="632" t="s">
        <v>645</v>
      </c>
      <c r="D3" s="716"/>
      <c r="E3" s="113" t="s">
        <v>246</v>
      </c>
      <c r="F3" s="113" t="s">
        <v>646</v>
      </c>
      <c r="G3" s="113" t="s">
        <v>647</v>
      </c>
      <c r="H3" s="113" t="s">
        <v>648</v>
      </c>
      <c r="I3" s="113" t="s">
        <v>373</v>
      </c>
      <c r="J3" s="113" t="s">
        <v>649</v>
      </c>
      <c r="K3" s="113" t="s">
        <v>245</v>
      </c>
      <c r="L3" s="113" t="s">
        <v>573</v>
      </c>
      <c r="M3" s="72"/>
    </row>
    <row r="4" spans="1:13" ht="13.8">
      <c r="A4" s="72"/>
      <c r="B4" s="531" t="s">
        <v>664</v>
      </c>
      <c r="C4" s="518" t="s">
        <v>246</v>
      </c>
      <c r="D4" s="518"/>
      <c r="E4" s="497"/>
      <c r="F4" s="198">
        <v>1171</v>
      </c>
      <c r="G4" s="198">
        <v>2732</v>
      </c>
      <c r="H4" s="198">
        <v>673</v>
      </c>
      <c r="I4" s="198">
        <v>516</v>
      </c>
      <c r="J4" s="198">
        <v>418</v>
      </c>
      <c r="K4" s="198">
        <v>789</v>
      </c>
      <c r="L4" s="198">
        <v>2106</v>
      </c>
      <c r="M4" s="72"/>
    </row>
    <row r="5" spans="1:13" ht="13.8">
      <c r="A5" s="72"/>
      <c r="B5" s="531"/>
      <c r="C5" s="518" t="s">
        <v>646</v>
      </c>
      <c r="D5" s="518"/>
      <c r="E5" s="198">
        <v>12931</v>
      </c>
      <c r="F5" s="497"/>
      <c r="G5" s="198">
        <v>2788</v>
      </c>
      <c r="H5" s="198">
        <v>722</v>
      </c>
      <c r="I5" s="198">
        <v>1344</v>
      </c>
      <c r="J5" s="198">
        <v>230</v>
      </c>
      <c r="K5" s="198">
        <v>484</v>
      </c>
      <c r="L5" s="198">
        <v>1677</v>
      </c>
      <c r="M5" s="72"/>
    </row>
    <row r="6" spans="1:13" ht="13.2" customHeight="1">
      <c r="A6" s="72"/>
      <c r="B6" s="531"/>
      <c r="C6" s="518" t="s">
        <v>647</v>
      </c>
      <c r="D6" s="518"/>
      <c r="E6" s="498">
        <v>1594</v>
      </c>
      <c r="F6" s="498" t="s">
        <v>665</v>
      </c>
      <c r="G6" s="497"/>
      <c r="H6" s="498">
        <v>268</v>
      </c>
      <c r="I6" s="498">
        <v>119</v>
      </c>
      <c r="J6" s="498">
        <v>50</v>
      </c>
      <c r="K6" s="498">
        <v>529</v>
      </c>
      <c r="L6" s="498">
        <v>1249</v>
      </c>
      <c r="M6" s="72"/>
    </row>
    <row r="7" spans="1:13" ht="13.8">
      <c r="A7" s="72"/>
      <c r="B7" s="531"/>
      <c r="C7" s="518" t="s">
        <v>648</v>
      </c>
      <c r="D7" s="518"/>
      <c r="E7" s="198">
        <v>181</v>
      </c>
      <c r="F7" s="198">
        <v>156</v>
      </c>
      <c r="G7" s="198">
        <v>48</v>
      </c>
      <c r="H7" s="497"/>
      <c r="I7" s="198">
        <v>44</v>
      </c>
      <c r="J7" s="198">
        <v>32</v>
      </c>
      <c r="K7" s="198">
        <v>496</v>
      </c>
      <c r="L7" s="198">
        <v>491</v>
      </c>
      <c r="M7" s="72"/>
    </row>
    <row r="8" spans="1:13" ht="13.8">
      <c r="A8" s="72"/>
      <c r="B8" s="531"/>
      <c r="C8" s="518" t="s">
        <v>373</v>
      </c>
      <c r="D8" s="518"/>
      <c r="E8" s="198">
        <v>937</v>
      </c>
      <c r="F8" s="198">
        <v>3423</v>
      </c>
      <c r="G8" s="198">
        <v>469</v>
      </c>
      <c r="H8" s="198" t="s">
        <v>236</v>
      </c>
      <c r="I8" s="497"/>
      <c r="J8" s="198">
        <v>751</v>
      </c>
      <c r="K8" s="198">
        <v>1382</v>
      </c>
      <c r="L8" s="198">
        <v>7935</v>
      </c>
      <c r="M8" s="72"/>
    </row>
    <row r="9" spans="1:13" ht="13.8">
      <c r="A9" s="72"/>
      <c r="B9" s="531"/>
      <c r="C9" s="518" t="s">
        <v>649</v>
      </c>
      <c r="D9" s="518"/>
      <c r="E9" s="198">
        <v>237</v>
      </c>
      <c r="F9" s="198">
        <v>347</v>
      </c>
      <c r="G9" s="198">
        <v>62</v>
      </c>
      <c r="H9" s="198">
        <v>100</v>
      </c>
      <c r="I9" s="198">
        <v>215</v>
      </c>
      <c r="J9" s="497"/>
      <c r="K9" s="198">
        <v>648</v>
      </c>
      <c r="L9" s="198">
        <v>1781</v>
      </c>
      <c r="M9" s="72"/>
    </row>
    <row r="10" spans="1:13" ht="13.8">
      <c r="A10" s="72"/>
      <c r="B10" s="531"/>
      <c r="C10" s="518" t="s">
        <v>245</v>
      </c>
      <c r="D10" s="518"/>
      <c r="E10" s="198">
        <v>789</v>
      </c>
      <c r="F10" s="198">
        <v>305</v>
      </c>
      <c r="G10" s="198">
        <v>205</v>
      </c>
      <c r="H10" s="198">
        <v>268</v>
      </c>
      <c r="I10" s="198">
        <v>797</v>
      </c>
      <c r="J10" s="198">
        <v>185</v>
      </c>
      <c r="K10" s="497"/>
      <c r="L10" s="198">
        <v>4994</v>
      </c>
      <c r="M10" s="72"/>
    </row>
    <row r="11" spans="1:13" ht="13.8">
      <c r="A11" s="72"/>
      <c r="B11" s="531"/>
      <c r="C11" s="518" t="s">
        <v>573</v>
      </c>
      <c r="D11" s="518"/>
      <c r="E11" s="198">
        <v>905</v>
      </c>
      <c r="F11" s="198">
        <v>1075</v>
      </c>
      <c r="G11" s="198">
        <v>545</v>
      </c>
      <c r="H11" s="198">
        <v>1000</v>
      </c>
      <c r="I11" s="198">
        <v>641</v>
      </c>
      <c r="J11" s="198">
        <v>2161</v>
      </c>
      <c r="K11" s="198">
        <v>2498</v>
      </c>
      <c r="L11" s="497"/>
      <c r="M11" s="72"/>
    </row>
    <row r="12" spans="1:13" ht="69" customHeight="1">
      <c r="A12" s="72"/>
      <c r="B12" s="655" t="s">
        <v>871</v>
      </c>
      <c r="C12" s="655"/>
      <c r="D12" s="655"/>
      <c r="E12" s="655"/>
      <c r="F12" s="655"/>
      <c r="G12" s="655"/>
      <c r="H12" s="655"/>
      <c r="I12" s="655"/>
      <c r="J12" s="655"/>
      <c r="K12" s="655"/>
      <c r="L12" s="655"/>
      <c r="M12" s="72"/>
    </row>
    <row r="13" spans="1:13">
      <c r="A13" s="72"/>
      <c r="B13" s="499"/>
      <c r="C13" s="499"/>
      <c r="D13" s="499"/>
      <c r="E13" s="499"/>
      <c r="F13" s="499"/>
      <c r="G13" s="499"/>
      <c r="H13" s="499"/>
      <c r="I13" s="499"/>
      <c r="J13" s="499"/>
      <c r="K13" s="499"/>
      <c r="L13" s="499"/>
      <c r="M13" s="72"/>
    </row>
  </sheetData>
  <mergeCells count="12">
    <mergeCell ref="B12:L12"/>
    <mergeCell ref="C3:D3"/>
    <mergeCell ref="B2:L2"/>
    <mergeCell ref="B4:B11"/>
    <mergeCell ref="C4:D4"/>
    <mergeCell ref="C5:D5"/>
    <mergeCell ref="C6:D6"/>
    <mergeCell ref="C7:D7"/>
    <mergeCell ref="C8:D8"/>
    <mergeCell ref="C9:D9"/>
    <mergeCell ref="C10:D10"/>
    <mergeCell ref="C11:D11"/>
  </mergeCells>
  <phoneticPr fontId="2"/>
  <pageMargins left="0.7" right="0.7" top="0.75" bottom="0.75" header="0.3" footer="0.3"/>
  <pageSetup paperSize="9"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E26" sqref="E26"/>
    </sheetView>
  </sheetViews>
  <sheetFormatPr defaultColWidth="8.88671875" defaultRowHeight="13.2"/>
  <cols>
    <col min="1" max="1" width="9" style="38" customWidth="1"/>
    <col min="2" max="2" width="15.21875" style="38" customWidth="1"/>
    <col min="3" max="3" width="17.44140625" style="38" customWidth="1"/>
    <col min="4" max="4" width="9.6640625" style="38" customWidth="1"/>
    <col min="5" max="5" width="16.109375" style="38" customWidth="1"/>
    <col min="6" max="8" width="8.88671875" style="38"/>
    <col min="9" max="9" width="11" style="38" customWidth="1"/>
    <col min="10" max="16384" width="8.88671875" style="38"/>
  </cols>
  <sheetData>
    <row r="1" spans="1:9">
      <c r="A1" s="72"/>
      <c r="B1" s="72"/>
      <c r="C1" s="72"/>
      <c r="D1" s="72"/>
      <c r="E1" s="72"/>
      <c r="F1" s="72"/>
    </row>
    <row r="2" spans="1:9" ht="13.8">
      <c r="A2" s="72"/>
      <c r="B2" s="717" t="s">
        <v>807</v>
      </c>
      <c r="C2" s="718"/>
      <c r="D2" s="718"/>
      <c r="E2" s="718"/>
      <c r="F2" s="500"/>
      <c r="G2" s="103"/>
      <c r="H2" s="103"/>
      <c r="I2" s="103"/>
    </row>
    <row r="3" spans="1:9" ht="13.2" customHeight="1">
      <c r="A3" s="72"/>
      <c r="B3" s="710" t="s">
        <v>672</v>
      </c>
      <c r="C3" s="524" t="s">
        <v>666</v>
      </c>
      <c r="D3" s="524" t="s">
        <v>667</v>
      </c>
      <c r="E3" s="524" t="s">
        <v>668</v>
      </c>
      <c r="F3" s="719"/>
      <c r="G3" s="720"/>
      <c r="H3" s="720"/>
      <c r="I3" s="720"/>
    </row>
    <row r="4" spans="1:9">
      <c r="A4" s="72"/>
      <c r="B4" s="524"/>
      <c r="C4" s="524"/>
      <c r="D4" s="524"/>
      <c r="E4" s="524"/>
      <c r="F4" s="719"/>
      <c r="G4" s="720"/>
      <c r="H4" s="720"/>
      <c r="I4" s="720"/>
    </row>
    <row r="5" spans="1:9" ht="13.8">
      <c r="A5" s="72"/>
      <c r="B5" s="501" t="s">
        <v>669</v>
      </c>
      <c r="C5" s="502">
        <v>4344</v>
      </c>
      <c r="D5" s="503">
        <v>522</v>
      </c>
      <c r="E5" s="350">
        <v>2.2999999999999998</v>
      </c>
      <c r="F5" s="85"/>
      <c r="G5" s="54"/>
      <c r="H5" s="54"/>
      <c r="I5" s="54"/>
    </row>
    <row r="6" spans="1:9" ht="13.8">
      <c r="A6" s="72"/>
      <c r="B6" s="504" t="s">
        <v>739</v>
      </c>
      <c r="C6" s="434">
        <v>4160</v>
      </c>
      <c r="D6" s="503">
        <v>181</v>
      </c>
      <c r="E6" s="350">
        <v>0.8</v>
      </c>
      <c r="F6" s="85"/>
      <c r="G6" s="54"/>
      <c r="H6" s="54"/>
      <c r="I6" s="54"/>
    </row>
    <row r="7" spans="1:9" ht="13.8">
      <c r="A7" s="72"/>
      <c r="B7" s="350" t="s">
        <v>605</v>
      </c>
      <c r="C7" s="502">
        <v>2903</v>
      </c>
      <c r="D7" s="503">
        <v>514</v>
      </c>
      <c r="E7" s="350">
        <v>1.5</v>
      </c>
      <c r="F7" s="85"/>
      <c r="G7" s="54"/>
      <c r="H7" s="54"/>
      <c r="I7" s="54"/>
    </row>
    <row r="8" spans="1:9" s="104" customFormat="1" ht="13.8">
      <c r="A8" s="72"/>
      <c r="B8" s="350" t="s">
        <v>670</v>
      </c>
      <c r="C8" s="434">
        <v>2741</v>
      </c>
      <c r="D8" s="503">
        <v>278</v>
      </c>
      <c r="E8" s="350">
        <v>0.8</v>
      </c>
      <c r="F8" s="505"/>
      <c r="G8" s="106"/>
      <c r="H8" s="107"/>
      <c r="I8" s="108"/>
    </row>
    <row r="9" spans="1:9" ht="13.95" customHeight="1">
      <c r="A9" s="72"/>
      <c r="B9" s="350" t="s">
        <v>606</v>
      </c>
      <c r="C9" s="502">
        <v>2623</v>
      </c>
      <c r="D9" s="503">
        <v>1116</v>
      </c>
      <c r="E9" s="350">
        <v>2.9</v>
      </c>
      <c r="F9" s="85"/>
      <c r="G9" s="54"/>
      <c r="H9" s="54"/>
      <c r="I9" s="54"/>
    </row>
    <row r="10" spans="1:9" ht="13.8">
      <c r="A10" s="72"/>
      <c r="B10" s="350" t="s">
        <v>671</v>
      </c>
      <c r="C10" s="502">
        <v>2127</v>
      </c>
      <c r="D10" s="503">
        <v>1901</v>
      </c>
      <c r="E10" s="506">
        <v>4</v>
      </c>
      <c r="F10" s="85"/>
      <c r="G10" s="54"/>
      <c r="H10" s="54"/>
      <c r="I10" s="54"/>
    </row>
    <row r="11" spans="1:9" ht="47.25" customHeight="1">
      <c r="A11" s="72"/>
      <c r="B11" s="554" t="s">
        <v>872</v>
      </c>
      <c r="C11" s="554"/>
      <c r="D11" s="554"/>
      <c r="E11" s="554"/>
      <c r="F11" s="507"/>
      <c r="G11" s="111"/>
      <c r="H11" s="111"/>
      <c r="I11" s="111"/>
    </row>
    <row r="12" spans="1:9">
      <c r="A12" s="72"/>
      <c r="B12" s="72"/>
      <c r="C12" s="72"/>
      <c r="D12" s="72"/>
      <c r="E12" s="72"/>
      <c r="F12" s="72"/>
    </row>
  </sheetData>
  <mergeCells count="10">
    <mergeCell ref="F3:F4"/>
    <mergeCell ref="G3:G4"/>
    <mergeCell ref="H3:H4"/>
    <mergeCell ref="I3:I4"/>
    <mergeCell ref="B11:E11"/>
    <mergeCell ref="B2:E2"/>
    <mergeCell ref="B3:B4"/>
    <mergeCell ref="C3:C4"/>
    <mergeCell ref="D3:D4"/>
    <mergeCell ref="E3:E4"/>
  </mergeCells>
  <phoneticPr fontId="2"/>
  <pageMargins left="0.7" right="0.7" top="0.75" bottom="0.75" header="0.3" footer="0.3"/>
  <pageSetup paperSize="9" orientation="portrait" horizontalDpi="4294967293"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4"/>
  <sheetViews>
    <sheetView workbookViewId="0">
      <selection activeCell="C24" sqref="C24"/>
    </sheetView>
  </sheetViews>
  <sheetFormatPr defaultColWidth="8.88671875" defaultRowHeight="13.2"/>
  <cols>
    <col min="1" max="1" width="9" style="38" customWidth="1"/>
    <col min="2" max="2" width="40.44140625" style="38" customWidth="1"/>
    <col min="3" max="3" width="8.6640625" style="38" customWidth="1"/>
    <col min="4" max="4" width="10.6640625" style="38" customWidth="1"/>
    <col min="5" max="5" width="9.21875" style="38" customWidth="1"/>
    <col min="6" max="6" width="8.88671875" style="38" customWidth="1"/>
    <col min="7" max="7" width="20.44140625" style="38" customWidth="1"/>
    <col min="8" max="8" width="13.21875" style="38" customWidth="1"/>
    <col min="9" max="9" width="13.88671875" style="38" customWidth="1"/>
    <col min="10" max="10" width="15.33203125" style="38" customWidth="1"/>
    <col min="11" max="11" width="12.88671875" style="38" customWidth="1"/>
    <col min="12" max="12" width="13.109375" style="38" customWidth="1"/>
    <col min="13" max="13" width="16.21875" style="38" customWidth="1"/>
    <col min="14" max="16384" width="8.88671875" style="38"/>
  </cols>
  <sheetData>
    <row r="3" spans="1:6">
      <c r="A3" s="72"/>
      <c r="B3" s="72"/>
      <c r="C3" s="72"/>
      <c r="D3" s="72"/>
      <c r="E3" s="72"/>
      <c r="F3" s="72"/>
    </row>
    <row r="4" spans="1:6" ht="13.8">
      <c r="A4" s="72"/>
      <c r="B4" s="596" t="s">
        <v>808</v>
      </c>
      <c r="C4" s="652"/>
      <c r="D4" s="652"/>
      <c r="E4" s="652"/>
      <c r="F4" s="72"/>
    </row>
    <row r="5" spans="1:6" ht="13.8">
      <c r="A5" s="72"/>
      <c r="B5" s="114" t="s">
        <v>674</v>
      </c>
      <c r="C5" s="114">
        <v>2012</v>
      </c>
      <c r="D5" s="114">
        <v>2013</v>
      </c>
      <c r="E5" s="114">
        <v>2014</v>
      </c>
      <c r="F5" s="72"/>
    </row>
    <row r="6" spans="1:6" ht="13.8">
      <c r="A6" s="72"/>
      <c r="B6" s="78" t="s">
        <v>675</v>
      </c>
      <c r="C6" s="81">
        <v>11.8</v>
      </c>
      <c r="D6" s="81">
        <v>12.3</v>
      </c>
      <c r="E6" s="81">
        <v>14.16</v>
      </c>
      <c r="F6" s="72"/>
    </row>
    <row r="7" spans="1:6" ht="13.8">
      <c r="A7" s="72"/>
      <c r="B7" s="78" t="s">
        <v>676</v>
      </c>
      <c r="C7" s="157">
        <v>234.31</v>
      </c>
      <c r="D7" s="157">
        <v>224.07</v>
      </c>
      <c r="E7" s="81">
        <v>222</v>
      </c>
      <c r="F7" s="72"/>
    </row>
    <row r="8" spans="1:6" ht="13.8">
      <c r="A8" s="72"/>
      <c r="B8" s="78" t="s">
        <v>677</v>
      </c>
      <c r="C8" s="157">
        <v>308</v>
      </c>
      <c r="D8" s="157">
        <v>265.27999999999997</v>
      </c>
      <c r="E8" s="81">
        <v>244</v>
      </c>
      <c r="F8" s="72"/>
    </row>
    <row r="9" spans="1:6" ht="13.8">
      <c r="A9" s="72"/>
      <c r="B9" s="78" t="s">
        <v>678</v>
      </c>
      <c r="C9" s="157">
        <v>265.26</v>
      </c>
      <c r="D9" s="157">
        <v>259.64</v>
      </c>
      <c r="E9" s="81">
        <v>242</v>
      </c>
      <c r="F9" s="72"/>
    </row>
    <row r="10" spans="1:6" ht="13.2" customHeight="1">
      <c r="A10" s="72"/>
      <c r="B10" s="570" t="s">
        <v>873</v>
      </c>
      <c r="C10" s="570"/>
      <c r="D10" s="570"/>
      <c r="E10" s="570"/>
      <c r="F10" s="72"/>
    </row>
    <row r="11" spans="1:6">
      <c r="A11" s="72"/>
      <c r="B11" s="570"/>
      <c r="C11" s="570"/>
      <c r="D11" s="570"/>
      <c r="E11" s="570"/>
      <c r="F11" s="72"/>
    </row>
    <row r="12" spans="1:6">
      <c r="A12" s="72"/>
      <c r="B12" s="570"/>
      <c r="C12" s="570"/>
      <c r="D12" s="570"/>
      <c r="E12" s="570"/>
      <c r="F12" s="72"/>
    </row>
    <row r="13" spans="1:6">
      <c r="A13" s="72"/>
      <c r="B13" s="72"/>
      <c r="C13" s="72"/>
      <c r="D13" s="72"/>
      <c r="E13" s="72"/>
      <c r="F13" s="72"/>
    </row>
    <row r="14" spans="1:6">
      <c r="A14" s="72"/>
      <c r="B14" s="72"/>
      <c r="C14" s="72"/>
      <c r="D14" s="72"/>
      <c r="E14" s="72"/>
      <c r="F14" s="72"/>
    </row>
  </sheetData>
  <mergeCells count="2">
    <mergeCell ref="B4:E4"/>
    <mergeCell ref="B10:E12"/>
  </mergeCells>
  <phoneticPr fontId="2"/>
  <pageMargins left="0.7" right="0.7" top="0.75" bottom="0.75" header="0.3" footer="0.3"/>
  <pageSetup paperSize="9" orientation="portrait" horizontalDpi="4294967293" verticalDpi="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8"/>
  <sheetViews>
    <sheetView workbookViewId="0">
      <selection activeCell="J27" sqref="J27"/>
    </sheetView>
  </sheetViews>
  <sheetFormatPr defaultColWidth="8.88671875" defaultRowHeight="13.2"/>
  <cols>
    <col min="1" max="1" width="9" style="38" customWidth="1"/>
    <col min="2" max="4" width="8.88671875" style="38"/>
    <col min="5" max="5" width="12.88671875" style="38" customWidth="1"/>
    <col min="6" max="6" width="10.33203125" style="38" customWidth="1"/>
    <col min="7" max="7" width="10.44140625" style="38" customWidth="1"/>
    <col min="8" max="8" width="10.77734375" style="38" customWidth="1"/>
    <col min="9" max="9" width="12.77734375" style="38" customWidth="1"/>
    <col min="10" max="10" width="20.109375" style="38" customWidth="1"/>
    <col min="11" max="16384" width="8.88671875" style="38"/>
  </cols>
  <sheetData>
    <row r="1" spans="3:12">
      <c r="C1" s="72"/>
      <c r="D1" s="72"/>
      <c r="E1" s="72"/>
      <c r="F1" s="72"/>
      <c r="G1" s="72"/>
      <c r="H1" s="72"/>
      <c r="I1" s="72"/>
      <c r="J1" s="72"/>
      <c r="K1" s="72"/>
    </row>
    <row r="2" spans="3:12" ht="13.8">
      <c r="C2" s="72"/>
      <c r="D2" s="651" t="s">
        <v>809</v>
      </c>
      <c r="E2" s="652"/>
      <c r="F2" s="652"/>
      <c r="G2" s="652"/>
      <c r="H2" s="652"/>
      <c r="I2" s="652"/>
      <c r="J2" s="652"/>
      <c r="K2" s="72"/>
    </row>
    <row r="3" spans="3:12">
      <c r="C3" s="72"/>
      <c r="D3" s="555" t="s">
        <v>673</v>
      </c>
      <c r="E3" s="518"/>
      <c r="F3" s="518">
        <v>2011</v>
      </c>
      <c r="G3" s="518">
        <v>2012</v>
      </c>
      <c r="H3" s="518">
        <v>2013</v>
      </c>
      <c r="I3" s="531" t="s">
        <v>679</v>
      </c>
      <c r="J3" s="531" t="s">
        <v>683</v>
      </c>
      <c r="K3" s="72"/>
    </row>
    <row r="4" spans="3:12">
      <c r="C4" s="72"/>
      <c r="D4" s="518"/>
      <c r="E4" s="518"/>
      <c r="F4" s="518"/>
      <c r="G4" s="518"/>
      <c r="H4" s="518"/>
      <c r="I4" s="531"/>
      <c r="J4" s="531"/>
      <c r="K4" s="72"/>
    </row>
    <row r="5" spans="3:12">
      <c r="C5" s="72"/>
      <c r="D5" s="531" t="s">
        <v>680</v>
      </c>
      <c r="E5" s="531"/>
      <c r="F5" s="518">
        <v>42.6</v>
      </c>
      <c r="G5" s="518">
        <v>50.5</v>
      </c>
      <c r="H5" s="518">
        <v>61.1</v>
      </c>
      <c r="I5" s="518">
        <v>134</v>
      </c>
      <c r="J5" s="721">
        <v>0.111</v>
      </c>
      <c r="K5" s="72"/>
    </row>
    <row r="6" spans="3:12">
      <c r="C6" s="72"/>
      <c r="D6" s="531"/>
      <c r="E6" s="531"/>
      <c r="F6" s="518"/>
      <c r="G6" s="518"/>
      <c r="H6" s="518"/>
      <c r="I6" s="518"/>
      <c r="J6" s="721"/>
      <c r="K6" s="72"/>
    </row>
    <row r="7" spans="3:12">
      <c r="C7" s="72"/>
      <c r="D7" s="531" t="s">
        <v>681</v>
      </c>
      <c r="E7" s="531"/>
      <c r="F7" s="518">
        <v>21.7</v>
      </c>
      <c r="G7" s="518">
        <v>27.3</v>
      </c>
      <c r="H7" s="518">
        <v>34.299999999999997</v>
      </c>
      <c r="I7" s="518">
        <v>84.8</v>
      </c>
      <c r="J7" s="722">
        <v>0.13300000000000001</v>
      </c>
      <c r="K7" s="72"/>
    </row>
    <row r="8" spans="3:12">
      <c r="C8" s="72"/>
      <c r="D8" s="531"/>
      <c r="E8" s="531"/>
      <c r="F8" s="518"/>
      <c r="G8" s="518"/>
      <c r="H8" s="518"/>
      <c r="I8" s="518"/>
      <c r="J8" s="722"/>
      <c r="K8" s="72"/>
    </row>
    <row r="9" spans="3:12" ht="13.8">
      <c r="C9" s="72"/>
      <c r="D9" s="518" t="s">
        <v>682</v>
      </c>
      <c r="E9" s="518"/>
      <c r="F9" s="114">
        <v>429.6</v>
      </c>
      <c r="G9" s="114">
        <v>432.3</v>
      </c>
      <c r="H9" s="114">
        <v>435.1</v>
      </c>
      <c r="I9" s="114">
        <v>451.7</v>
      </c>
      <c r="J9" s="508">
        <v>5.0000000000000001E-3</v>
      </c>
      <c r="K9" s="72"/>
    </row>
    <row r="10" spans="3:12" ht="13.8">
      <c r="C10" s="72"/>
      <c r="D10" s="518" t="s">
        <v>33</v>
      </c>
      <c r="E10" s="518"/>
      <c r="F10" s="508">
        <v>9.9000000000000005E-2</v>
      </c>
      <c r="G10" s="508">
        <v>0.11700000000000001</v>
      </c>
      <c r="H10" s="508">
        <v>0.14000000000000001</v>
      </c>
      <c r="I10" s="508">
        <v>0.29699999999999999</v>
      </c>
      <c r="J10" s="508"/>
      <c r="K10" s="72"/>
    </row>
    <row r="11" spans="3:12" ht="13.8">
      <c r="C11" s="72"/>
      <c r="D11" s="518" t="s">
        <v>34</v>
      </c>
      <c r="E11" s="518"/>
      <c r="F11" s="508">
        <v>5.0999999999999997E-2</v>
      </c>
      <c r="G11" s="508">
        <v>6.3E-2</v>
      </c>
      <c r="H11" s="508">
        <v>7.9000000000000001E-2</v>
      </c>
      <c r="I11" s="508">
        <v>0.188</v>
      </c>
      <c r="J11" s="508"/>
      <c r="K11" s="72"/>
    </row>
    <row r="12" spans="3:12" ht="13.2" customHeight="1">
      <c r="C12" s="72"/>
      <c r="D12" s="640" t="s">
        <v>875</v>
      </c>
      <c r="E12" s="640"/>
      <c r="F12" s="640"/>
      <c r="G12" s="640"/>
      <c r="H12" s="640"/>
      <c r="I12" s="640"/>
      <c r="J12" s="640"/>
      <c r="K12" s="509"/>
      <c r="L12" s="39"/>
    </row>
    <row r="13" spans="3:12">
      <c r="C13" s="72"/>
      <c r="D13" s="569"/>
      <c r="E13" s="569"/>
      <c r="F13" s="569"/>
      <c r="G13" s="569"/>
      <c r="H13" s="569"/>
      <c r="I13" s="569"/>
      <c r="J13" s="569"/>
      <c r="K13" s="509"/>
      <c r="L13" s="39"/>
    </row>
    <row r="14" spans="3:12">
      <c r="C14" s="72"/>
      <c r="D14" s="569"/>
      <c r="E14" s="569"/>
      <c r="F14" s="569"/>
      <c r="G14" s="569"/>
      <c r="H14" s="569"/>
      <c r="I14" s="569"/>
      <c r="J14" s="569"/>
      <c r="K14" s="72"/>
    </row>
    <row r="18" spans="5:5">
      <c r="E18" s="112"/>
    </row>
  </sheetData>
  <mergeCells count="25">
    <mergeCell ref="D13:J13"/>
    <mergeCell ref="D14:J14"/>
    <mergeCell ref="G7:G8"/>
    <mergeCell ref="H7:H8"/>
    <mergeCell ref="I7:I8"/>
    <mergeCell ref="J7:J8"/>
    <mergeCell ref="D12:J12"/>
    <mergeCell ref="D9:E9"/>
    <mergeCell ref="D10:E10"/>
    <mergeCell ref="D11:E11"/>
    <mergeCell ref="D7:E8"/>
    <mergeCell ref="F7:F8"/>
    <mergeCell ref="J5:J6"/>
    <mergeCell ref="D2:J2"/>
    <mergeCell ref="D3:E4"/>
    <mergeCell ref="F3:F4"/>
    <mergeCell ref="G3:G4"/>
    <mergeCell ref="H3:H4"/>
    <mergeCell ref="I3:I4"/>
    <mergeCell ref="J3:J4"/>
    <mergeCell ref="D5:E6"/>
    <mergeCell ref="F5:F6"/>
    <mergeCell ref="G5:G6"/>
    <mergeCell ref="H5:H6"/>
    <mergeCell ref="I5:I6"/>
  </mergeCells>
  <phoneticPr fontId="2"/>
  <pageMargins left="0.7" right="0.7" top="0.75" bottom="0.75" header="0.3" footer="0.3"/>
  <pageSetup paperSize="9" orientation="portrait" horizontalDpi="4294967293" verticalDpi="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9"/>
  <sheetViews>
    <sheetView workbookViewId="0">
      <selection activeCell="G20" sqref="G20"/>
    </sheetView>
  </sheetViews>
  <sheetFormatPr defaultColWidth="8.88671875" defaultRowHeight="13.2"/>
  <cols>
    <col min="1" max="1" width="9" style="38" customWidth="1"/>
    <col min="2" max="3" width="8.88671875" style="38"/>
    <col min="4" max="4" width="24.77734375" style="38" customWidth="1"/>
    <col min="5" max="5" width="10.109375" style="38" customWidth="1"/>
    <col min="6" max="6" width="10.33203125" style="38" customWidth="1"/>
    <col min="7" max="8" width="10.77734375" style="38" customWidth="1"/>
    <col min="9" max="9" width="14.21875" style="38" customWidth="1"/>
    <col min="10" max="10" width="14" style="38" customWidth="1"/>
    <col min="11" max="16384" width="8.88671875" style="38"/>
  </cols>
  <sheetData>
    <row r="2" spans="3:11">
      <c r="C2" s="72"/>
      <c r="D2" s="72"/>
      <c r="E2" s="72"/>
      <c r="F2" s="72"/>
      <c r="G2" s="72"/>
      <c r="H2" s="72"/>
      <c r="I2" s="72"/>
      <c r="J2" s="72"/>
      <c r="K2" s="72"/>
    </row>
    <row r="3" spans="3:11" ht="13.8">
      <c r="C3" s="72"/>
      <c r="D3" s="635" t="s">
        <v>810</v>
      </c>
      <c r="E3" s="527"/>
      <c r="F3" s="527"/>
      <c r="G3" s="527"/>
      <c r="H3" s="527"/>
      <c r="I3" s="527"/>
      <c r="J3" s="527"/>
      <c r="K3" s="72"/>
    </row>
    <row r="4" spans="3:11" ht="13.8">
      <c r="C4" s="72"/>
      <c r="D4" s="114" t="s">
        <v>684</v>
      </c>
      <c r="E4" s="114" t="s">
        <v>685</v>
      </c>
      <c r="F4" s="114" t="s">
        <v>686</v>
      </c>
      <c r="G4" s="114" t="s">
        <v>687</v>
      </c>
      <c r="H4" s="114" t="s">
        <v>688</v>
      </c>
      <c r="I4" s="114" t="s">
        <v>689</v>
      </c>
      <c r="J4" s="114" t="s">
        <v>690</v>
      </c>
      <c r="K4" s="72"/>
    </row>
    <row r="5" spans="3:11" ht="13.8">
      <c r="C5" s="72"/>
      <c r="D5" s="510" t="s">
        <v>692</v>
      </c>
      <c r="E5" s="164">
        <v>6429</v>
      </c>
      <c r="F5" s="164">
        <v>4192</v>
      </c>
      <c r="G5" s="164">
        <v>16537</v>
      </c>
      <c r="H5" s="164">
        <v>29346</v>
      </c>
      <c r="I5" s="164">
        <v>5141</v>
      </c>
      <c r="J5" s="164">
        <v>2080</v>
      </c>
      <c r="K5" s="72"/>
    </row>
    <row r="6" spans="3:11" ht="13.8">
      <c r="C6" s="72"/>
      <c r="D6" s="510" t="s">
        <v>691</v>
      </c>
      <c r="E6" s="164">
        <v>656</v>
      </c>
      <c r="F6" s="164">
        <v>377</v>
      </c>
      <c r="G6" s="164">
        <v>11508</v>
      </c>
      <c r="H6" s="164">
        <v>23399</v>
      </c>
      <c r="I6" s="164">
        <v>1888</v>
      </c>
      <c r="J6" s="164">
        <v>1296</v>
      </c>
      <c r="K6" s="72"/>
    </row>
    <row r="7" spans="3:11" ht="13.8">
      <c r="C7" s="72"/>
      <c r="D7" s="114" t="s">
        <v>32</v>
      </c>
      <c r="E7" s="292">
        <f>E6/E5</f>
        <v>0.10203764193498212</v>
      </c>
      <c r="F7" s="292">
        <f t="shared" ref="F7:J7" si="0">F6/F5</f>
        <v>8.9933206106870223E-2</v>
      </c>
      <c r="G7" s="292">
        <f t="shared" si="0"/>
        <v>0.69589405575376428</v>
      </c>
      <c r="H7" s="292">
        <f t="shared" si="0"/>
        <v>0.79734887207796634</v>
      </c>
      <c r="I7" s="292">
        <f t="shared" si="0"/>
        <v>0.36724372690138107</v>
      </c>
      <c r="J7" s="292">
        <f t="shared" si="0"/>
        <v>0.62307692307692308</v>
      </c>
      <c r="K7" s="72"/>
    </row>
    <row r="8" spans="3:11" ht="13.8">
      <c r="C8" s="72"/>
      <c r="D8" s="146" t="s">
        <v>876</v>
      </c>
      <c r="E8" s="85"/>
      <c r="F8" s="85"/>
      <c r="G8" s="85"/>
      <c r="H8" s="85"/>
      <c r="I8" s="85"/>
      <c r="J8" s="85"/>
      <c r="K8" s="72"/>
    </row>
    <row r="9" spans="3:11">
      <c r="C9" s="72"/>
      <c r="D9" s="72"/>
      <c r="E9" s="72"/>
      <c r="F9" s="72"/>
      <c r="G9" s="72"/>
      <c r="H9" s="72"/>
      <c r="I9" s="72"/>
      <c r="J9" s="72"/>
      <c r="K9" s="72"/>
    </row>
  </sheetData>
  <mergeCells count="1">
    <mergeCell ref="D3:J3"/>
  </mergeCells>
  <phoneticPr fontId="2"/>
  <pageMargins left="0.7" right="0.7" top="0.75" bottom="0.75" header="0.3" footer="0.3"/>
  <pageSetup paperSize="9" orientation="portrait" horizontalDpi="4294967293"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O22"/>
  <sheetViews>
    <sheetView workbookViewId="0">
      <selection activeCell="D22" sqref="D22"/>
    </sheetView>
  </sheetViews>
  <sheetFormatPr defaultColWidth="8.88671875" defaultRowHeight="13.2"/>
  <cols>
    <col min="1" max="1" width="9" style="38" customWidth="1"/>
    <col min="2" max="3" width="8.88671875" style="38"/>
    <col min="4" max="4" width="24.88671875" style="38" customWidth="1"/>
    <col min="5" max="6" width="8.88671875" style="38"/>
    <col min="7" max="7" width="8" style="38" customWidth="1"/>
    <col min="8" max="8" width="7.88671875" style="38" customWidth="1"/>
    <col min="9" max="16384" width="8.88671875" style="38"/>
  </cols>
  <sheetData>
    <row r="2" spans="3:15">
      <c r="C2" s="72"/>
      <c r="D2" s="72"/>
      <c r="E2" s="72"/>
      <c r="F2" s="72"/>
      <c r="G2" s="72"/>
      <c r="H2" s="72"/>
      <c r="I2" s="72"/>
      <c r="J2" s="72"/>
      <c r="K2" s="72"/>
    </row>
    <row r="3" spans="3:15" ht="27.75" customHeight="1">
      <c r="C3" s="72"/>
      <c r="D3" s="529" t="s">
        <v>811</v>
      </c>
      <c r="E3" s="527"/>
      <c r="F3" s="527"/>
      <c r="G3" s="527"/>
      <c r="H3" s="527"/>
      <c r="I3" s="527"/>
      <c r="J3" s="527"/>
      <c r="K3" s="72"/>
    </row>
    <row r="4" spans="3:15" ht="13.8">
      <c r="C4" s="72"/>
      <c r="D4" s="114" t="s">
        <v>694</v>
      </c>
      <c r="E4" s="518" t="s">
        <v>244</v>
      </c>
      <c r="F4" s="518"/>
      <c r="G4" s="518" t="s">
        <v>245</v>
      </c>
      <c r="H4" s="518"/>
      <c r="I4" s="518"/>
      <c r="J4" s="518"/>
      <c r="K4" s="72"/>
    </row>
    <row r="5" spans="3:15" ht="13.8">
      <c r="C5" s="72"/>
      <c r="D5" s="114" t="s">
        <v>101</v>
      </c>
      <c r="E5" s="114">
        <v>2015</v>
      </c>
      <c r="F5" s="114">
        <v>2016</v>
      </c>
      <c r="G5" s="114">
        <v>2015</v>
      </c>
      <c r="H5" s="114">
        <v>2016</v>
      </c>
      <c r="I5" s="518">
        <v>2020</v>
      </c>
      <c r="J5" s="518"/>
      <c r="K5" s="72"/>
    </row>
    <row r="6" spans="3:15" ht="13.8">
      <c r="C6" s="72"/>
      <c r="D6" s="114" t="s">
        <v>695</v>
      </c>
      <c r="E6" s="164">
        <v>13232</v>
      </c>
      <c r="F6" s="164">
        <v>17242</v>
      </c>
      <c r="G6" s="164">
        <v>19737</v>
      </c>
      <c r="H6" s="164">
        <v>24039</v>
      </c>
      <c r="I6" s="723">
        <v>40000</v>
      </c>
      <c r="J6" s="723"/>
      <c r="K6" s="72"/>
    </row>
    <row r="7" spans="3:15" ht="27">
      <c r="C7" s="72"/>
      <c r="D7" s="113" t="s">
        <v>696</v>
      </c>
      <c r="E7" s="164">
        <v>5985</v>
      </c>
      <c r="F7" s="164">
        <v>8068</v>
      </c>
      <c r="G7" s="164">
        <v>4994</v>
      </c>
      <c r="H7" s="164">
        <v>6373</v>
      </c>
      <c r="I7" s="164">
        <v>10000</v>
      </c>
      <c r="J7" s="164">
        <v>16579</v>
      </c>
      <c r="K7" s="72"/>
    </row>
    <row r="8" spans="3:15" ht="13.8">
      <c r="C8" s="72"/>
      <c r="D8" s="114" t="s">
        <v>693</v>
      </c>
      <c r="E8" s="292">
        <f>E7/E6</f>
        <v>0.45231257557436516</v>
      </c>
      <c r="F8" s="292">
        <f>F7/F6</f>
        <v>0.46792715462243362</v>
      </c>
      <c r="G8" s="292">
        <f>G7/G6</f>
        <v>0.25302730911486043</v>
      </c>
      <c r="H8" s="292">
        <f>H7/H6</f>
        <v>0.26511086151670205</v>
      </c>
      <c r="I8" s="511">
        <v>0.25</v>
      </c>
      <c r="J8" s="292">
        <f>J7/40000</f>
        <v>0.41447499999999998</v>
      </c>
      <c r="K8" s="72"/>
    </row>
    <row r="9" spans="3:15" ht="13.8">
      <c r="C9" s="72"/>
      <c r="D9" s="114" t="s">
        <v>697</v>
      </c>
      <c r="E9" s="723">
        <v>50293</v>
      </c>
      <c r="F9" s="723"/>
      <c r="G9" s="723">
        <v>126573</v>
      </c>
      <c r="H9" s="723"/>
      <c r="I9" s="723"/>
      <c r="J9" s="723"/>
      <c r="K9" s="72"/>
    </row>
    <row r="10" spans="3:15" ht="13.8">
      <c r="C10" s="72"/>
      <c r="D10" s="114" t="s">
        <v>36</v>
      </c>
      <c r="E10" s="292">
        <f>E7/E9</f>
        <v>0.11900264450321119</v>
      </c>
      <c r="F10" s="292">
        <f>F7/E9</f>
        <v>0.16041993915654265</v>
      </c>
      <c r="G10" s="292">
        <f>G7/G9</f>
        <v>3.9455492087570015E-2</v>
      </c>
      <c r="H10" s="292">
        <f>H7/G9</f>
        <v>5.0350390683637114E-2</v>
      </c>
      <c r="I10" s="292">
        <f>I7/126573</f>
        <v>7.9005791124489425E-2</v>
      </c>
      <c r="J10" s="292">
        <v>0.13</v>
      </c>
      <c r="K10" s="72"/>
    </row>
    <row r="11" spans="3:15" ht="13.8">
      <c r="C11" s="72"/>
      <c r="D11" s="146" t="s">
        <v>698</v>
      </c>
      <c r="E11" s="85"/>
      <c r="F11" s="85"/>
      <c r="G11" s="85"/>
      <c r="H11" s="85"/>
      <c r="I11" s="85"/>
      <c r="J11" s="85"/>
      <c r="K11" s="72"/>
    </row>
    <row r="12" spans="3:15">
      <c r="C12" s="72"/>
      <c r="D12" s="72"/>
      <c r="E12" s="72"/>
      <c r="F12" s="72"/>
      <c r="G12" s="72"/>
      <c r="H12" s="72"/>
      <c r="I12" s="72"/>
      <c r="J12" s="72"/>
      <c r="K12" s="72"/>
    </row>
    <row r="14" spans="3:15">
      <c r="C14" s="67" t="s">
        <v>327</v>
      </c>
      <c r="D14" s="67"/>
      <c r="E14" s="67"/>
      <c r="F14" s="67"/>
      <c r="G14" s="67"/>
      <c r="H14" s="67"/>
      <c r="I14" s="67"/>
      <c r="J14" s="67"/>
      <c r="K14" s="67"/>
      <c r="L14" s="67"/>
      <c r="M14" s="67"/>
      <c r="N14" s="67"/>
      <c r="O14" s="67"/>
    </row>
    <row r="15" spans="3:15">
      <c r="C15" s="67">
        <v>1</v>
      </c>
      <c r="D15" s="67" t="s">
        <v>699</v>
      </c>
      <c r="E15" s="67"/>
      <c r="F15" s="67"/>
      <c r="G15" s="67"/>
      <c r="H15" s="67"/>
      <c r="I15" s="67"/>
      <c r="J15" s="67"/>
      <c r="K15" s="67"/>
      <c r="L15" s="67"/>
      <c r="M15" s="67"/>
      <c r="N15" s="67"/>
      <c r="O15" s="67"/>
    </row>
    <row r="16" spans="3:15">
      <c r="C16" s="67">
        <v>2</v>
      </c>
      <c r="D16" s="67" t="s">
        <v>700</v>
      </c>
      <c r="E16" s="67"/>
      <c r="F16" s="67"/>
      <c r="G16" s="67"/>
      <c r="H16" s="67"/>
      <c r="I16" s="67"/>
      <c r="J16" s="67"/>
      <c r="K16" s="67"/>
      <c r="L16" s="67"/>
      <c r="M16" s="67"/>
      <c r="N16" s="67"/>
      <c r="O16" s="67"/>
    </row>
    <row r="17" spans="3:15" s="514" customFormat="1">
      <c r="C17" s="67" t="s">
        <v>884</v>
      </c>
      <c r="D17" s="67" t="s">
        <v>902</v>
      </c>
      <c r="E17" s="67"/>
      <c r="F17" s="67"/>
      <c r="G17" s="67"/>
      <c r="H17" s="67"/>
      <c r="I17" s="67"/>
      <c r="J17" s="67"/>
      <c r="K17" s="67"/>
      <c r="L17" s="67"/>
      <c r="M17" s="67"/>
      <c r="N17" s="67"/>
      <c r="O17" s="67"/>
    </row>
    <row r="18" spans="3:15">
      <c r="D18" s="67" t="s">
        <v>904</v>
      </c>
      <c r="E18" s="67"/>
      <c r="F18" s="67"/>
      <c r="G18" s="67"/>
      <c r="H18" s="67"/>
      <c r="I18" s="67"/>
      <c r="J18" s="67"/>
      <c r="K18" s="67"/>
      <c r="L18" s="67"/>
      <c r="M18" s="67"/>
      <c r="N18" s="67"/>
      <c r="O18" s="67"/>
    </row>
    <row r="19" spans="3:15">
      <c r="C19" s="67"/>
      <c r="D19" s="67" t="s">
        <v>903</v>
      </c>
      <c r="E19" s="67"/>
      <c r="F19" s="67"/>
      <c r="G19" s="67"/>
      <c r="H19" s="67"/>
      <c r="I19" s="67"/>
      <c r="J19" s="67"/>
      <c r="K19" s="67"/>
      <c r="L19" s="67"/>
      <c r="M19" s="67"/>
      <c r="N19" s="67"/>
      <c r="O19" s="67"/>
    </row>
    <row r="20" spans="3:15">
      <c r="C20" s="67"/>
      <c r="D20" s="67" t="s">
        <v>890</v>
      </c>
      <c r="E20" s="67"/>
      <c r="F20" s="67"/>
      <c r="G20" s="67"/>
      <c r="H20" s="67"/>
      <c r="I20" s="67"/>
      <c r="J20" s="67"/>
      <c r="K20" s="67"/>
      <c r="L20" s="67"/>
      <c r="M20" s="67"/>
      <c r="N20" s="67"/>
      <c r="O20" s="67"/>
    </row>
    <row r="21" spans="3:15">
      <c r="D21" s="67"/>
    </row>
    <row r="22" spans="3:15">
      <c r="D22" s="67"/>
    </row>
  </sheetData>
  <mergeCells count="7">
    <mergeCell ref="E9:F9"/>
    <mergeCell ref="G9:J9"/>
    <mergeCell ref="D3:J3"/>
    <mergeCell ref="E4:F4"/>
    <mergeCell ref="G4:J4"/>
    <mergeCell ref="I5:J5"/>
    <mergeCell ref="I6:J6"/>
  </mergeCells>
  <phoneticPr fontId="2"/>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B2" sqref="B2:G10"/>
    </sheetView>
  </sheetViews>
  <sheetFormatPr defaultRowHeight="13.2"/>
  <cols>
    <col min="1" max="1" width="9" customWidth="1"/>
    <col min="3" max="3" width="6.6640625" customWidth="1"/>
    <col min="4" max="4" width="12.44140625" customWidth="1"/>
    <col min="5" max="5" width="13.77734375" customWidth="1"/>
    <col min="6" max="6" width="17" customWidth="1"/>
    <col min="7" max="7" width="4.109375" customWidth="1"/>
  </cols>
  <sheetData>
    <row r="1" spans="1:9">
      <c r="A1" s="72"/>
      <c r="B1" s="72"/>
      <c r="C1" s="72"/>
      <c r="D1" s="72"/>
      <c r="E1" s="72"/>
      <c r="F1" s="72"/>
      <c r="G1" s="72"/>
    </row>
    <row r="2" spans="1:9" s="12" customFormat="1" ht="15" customHeight="1">
      <c r="A2" s="153"/>
      <c r="B2" s="538" t="s">
        <v>749</v>
      </c>
      <c r="C2" s="539"/>
      <c r="D2" s="539"/>
      <c r="E2" s="539"/>
      <c r="F2" s="539"/>
      <c r="G2" s="540"/>
    </row>
    <row r="3" spans="1:9" ht="15.75" customHeight="1">
      <c r="A3" s="72"/>
      <c r="B3" s="541" t="s">
        <v>133</v>
      </c>
      <c r="C3" s="542"/>
      <c r="D3" s="135" t="s">
        <v>131</v>
      </c>
      <c r="E3" s="135" t="s">
        <v>132</v>
      </c>
      <c r="F3" s="135" t="s">
        <v>124</v>
      </c>
      <c r="G3" s="154"/>
    </row>
    <row r="4" spans="1:9" ht="15" customHeight="1">
      <c r="A4" s="72"/>
      <c r="B4" s="537" t="s">
        <v>125</v>
      </c>
      <c r="C4" s="537"/>
      <c r="D4" s="155">
        <f t="shared" ref="D4:D9" si="0">E4+F4</f>
        <v>1614803</v>
      </c>
      <c r="E4" s="155">
        <v>1494578</v>
      </c>
      <c r="F4" s="155">
        <v>120225</v>
      </c>
      <c r="G4" s="72"/>
      <c r="I4" s="53"/>
    </row>
    <row r="5" spans="1:9" ht="13.8">
      <c r="A5" s="72"/>
      <c r="B5" s="537" t="s">
        <v>126</v>
      </c>
      <c r="C5" s="537"/>
      <c r="D5" s="155">
        <f t="shared" si="0"/>
        <v>3511734</v>
      </c>
      <c r="E5" s="155">
        <v>3472673</v>
      </c>
      <c r="F5" s="155">
        <v>39061</v>
      </c>
      <c r="G5" s="72"/>
    </row>
    <row r="6" spans="1:9" ht="13.8">
      <c r="A6" s="72"/>
      <c r="B6" s="537" t="s">
        <v>127</v>
      </c>
      <c r="C6" s="537"/>
      <c r="D6" s="155">
        <f t="shared" si="0"/>
        <v>1895702</v>
      </c>
      <c r="E6" s="155">
        <v>1530</v>
      </c>
      <c r="F6" s="155">
        <v>1894172</v>
      </c>
      <c r="G6" s="72"/>
    </row>
    <row r="7" spans="1:9" ht="13.8">
      <c r="A7" s="72"/>
      <c r="B7" s="537" t="s">
        <v>128</v>
      </c>
      <c r="C7" s="537"/>
      <c r="D7" s="155">
        <f t="shared" si="0"/>
        <v>884397</v>
      </c>
      <c r="E7" s="155">
        <v>3152</v>
      </c>
      <c r="F7" s="155">
        <v>881245</v>
      </c>
      <c r="G7" s="72"/>
    </row>
    <row r="8" spans="1:9" ht="13.8">
      <c r="A8" s="72"/>
      <c r="B8" s="537" t="s">
        <v>129</v>
      </c>
      <c r="C8" s="537"/>
      <c r="D8" s="155">
        <f t="shared" si="0"/>
        <v>33550</v>
      </c>
      <c r="E8" s="155">
        <v>37</v>
      </c>
      <c r="F8" s="155">
        <v>33513</v>
      </c>
      <c r="G8" s="72"/>
    </row>
    <row r="9" spans="1:9" ht="13.8">
      <c r="A9" s="72"/>
      <c r="B9" s="537" t="s">
        <v>130</v>
      </c>
      <c r="C9" s="537"/>
      <c r="D9" s="155">
        <f t="shared" si="0"/>
        <v>19862</v>
      </c>
      <c r="E9" s="155">
        <v>95</v>
      </c>
      <c r="F9" s="155">
        <v>19767</v>
      </c>
      <c r="G9" s="72"/>
    </row>
    <row r="10" spans="1:9">
      <c r="A10" s="72"/>
      <c r="B10" s="146" t="s">
        <v>824</v>
      </c>
      <c r="C10" s="146"/>
      <c r="D10" s="146"/>
      <c r="E10" s="146"/>
      <c r="F10" s="146"/>
      <c r="G10" s="72"/>
    </row>
    <row r="11" spans="1:9">
      <c r="A11" s="72"/>
      <c r="B11" s="72"/>
      <c r="C11" s="72"/>
      <c r="D11" s="72"/>
      <c r="E11" s="72"/>
      <c r="F11" s="72"/>
      <c r="G11" s="72"/>
    </row>
    <row r="12" spans="1:9">
      <c r="A12" s="72"/>
      <c r="B12" s="72"/>
      <c r="C12" s="72"/>
      <c r="D12" s="72"/>
      <c r="E12" s="72"/>
      <c r="F12" s="72"/>
      <c r="G12" s="72"/>
    </row>
    <row r="13" spans="1:9">
      <c r="A13" s="72"/>
      <c r="B13" s="72"/>
      <c r="C13" s="72"/>
      <c r="D13" s="72"/>
      <c r="E13" s="72"/>
      <c r="F13" s="72"/>
      <c r="G13" s="72"/>
    </row>
    <row r="14" spans="1:9">
      <c r="A14" s="72"/>
      <c r="B14" s="72"/>
      <c r="C14" s="72"/>
      <c r="D14" s="72"/>
      <c r="E14" s="72"/>
      <c r="F14" s="72"/>
      <c r="G14" s="72"/>
    </row>
  </sheetData>
  <mergeCells count="8">
    <mergeCell ref="B7:C7"/>
    <mergeCell ref="B8:C8"/>
    <mergeCell ref="B9:C9"/>
    <mergeCell ref="B2:G2"/>
    <mergeCell ref="B3:C3"/>
    <mergeCell ref="B4:C4"/>
    <mergeCell ref="B5:C5"/>
    <mergeCell ref="B6:C6"/>
  </mergeCells>
  <phoneticPr fontId="2"/>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
  <sheetViews>
    <sheetView workbookViewId="0">
      <selection activeCell="C2" sqref="C2:J9"/>
    </sheetView>
  </sheetViews>
  <sheetFormatPr defaultRowHeight="13.2"/>
  <cols>
    <col min="1" max="1" width="9" customWidth="1"/>
    <col min="3" max="3" width="13" customWidth="1"/>
    <col min="4" max="4" width="9.21875" customWidth="1"/>
    <col min="5" max="5" width="9.109375" customWidth="1"/>
    <col min="6" max="6" width="8.21875" customWidth="1"/>
    <col min="7" max="7" width="8.77734375" customWidth="1"/>
    <col min="8" max="8" width="9.33203125" customWidth="1"/>
    <col min="9" max="9" width="9.88671875" customWidth="1"/>
    <col min="10" max="10" width="5.44140625" customWidth="1"/>
  </cols>
  <sheetData>
    <row r="1" spans="2:10" ht="11.4" customHeight="1">
      <c r="B1" s="72"/>
      <c r="C1" s="72"/>
      <c r="D1" s="72"/>
      <c r="E1" s="72"/>
      <c r="F1" s="72"/>
      <c r="G1" s="72"/>
      <c r="H1" s="72"/>
      <c r="I1" s="72"/>
      <c r="J1" s="72"/>
    </row>
    <row r="2" spans="2:10" ht="27" customHeight="1">
      <c r="B2" s="72"/>
      <c r="C2" s="543" t="s">
        <v>750</v>
      </c>
      <c r="D2" s="544"/>
      <c r="E2" s="544"/>
      <c r="F2" s="544"/>
      <c r="G2" s="544"/>
      <c r="H2" s="544"/>
      <c r="I2" s="544"/>
      <c r="J2" s="72"/>
    </row>
    <row r="3" spans="2:10" ht="13.8">
      <c r="B3" s="72"/>
      <c r="C3" s="518" t="s">
        <v>134</v>
      </c>
      <c r="D3" s="518"/>
      <c r="E3" s="114" t="s">
        <v>135</v>
      </c>
      <c r="F3" s="156" t="s">
        <v>3</v>
      </c>
      <c r="G3" s="114" t="s">
        <v>136</v>
      </c>
      <c r="H3" s="114" t="s">
        <v>137</v>
      </c>
      <c r="I3" s="114" t="s">
        <v>138</v>
      </c>
      <c r="J3" s="72"/>
    </row>
    <row r="4" spans="2:10" ht="13.8">
      <c r="B4" s="72"/>
      <c r="C4" s="81" t="s">
        <v>139</v>
      </c>
      <c r="D4" s="157">
        <v>13382.04</v>
      </c>
      <c r="E4" s="157">
        <v>454.04</v>
      </c>
      <c r="F4" s="157">
        <v>2101.23</v>
      </c>
      <c r="G4" s="157">
        <v>121.98</v>
      </c>
      <c r="H4" s="157">
        <v>2922.45</v>
      </c>
      <c r="I4" s="157">
        <v>7782.34</v>
      </c>
      <c r="J4" s="72"/>
    </row>
    <row r="5" spans="2:10" ht="13.8">
      <c r="B5" s="72"/>
      <c r="C5" s="81" t="s">
        <v>140</v>
      </c>
      <c r="D5" s="157">
        <v>7944.81</v>
      </c>
      <c r="E5" s="157">
        <v>112.23</v>
      </c>
      <c r="F5" s="157">
        <v>188.94</v>
      </c>
      <c r="G5" s="157">
        <v>73.91</v>
      </c>
      <c r="H5" s="157">
        <v>2397.9899999999998</v>
      </c>
      <c r="I5" s="157">
        <v>5171.74</v>
      </c>
      <c r="J5" s="72"/>
    </row>
    <row r="6" spans="2:10" ht="13.8">
      <c r="B6" s="72"/>
      <c r="C6" s="81" t="s">
        <v>141</v>
      </c>
      <c r="D6" s="157">
        <v>2288.8200000000002</v>
      </c>
      <c r="E6" s="157">
        <v>10.93</v>
      </c>
      <c r="F6" s="157">
        <v>9.77</v>
      </c>
      <c r="G6" s="157">
        <v>0.28999999999999998</v>
      </c>
      <c r="H6" s="157">
        <v>153.49</v>
      </c>
      <c r="I6" s="157">
        <v>2114.34</v>
      </c>
      <c r="J6" s="72"/>
    </row>
    <row r="7" spans="2:10" ht="13.8">
      <c r="B7" s="72"/>
      <c r="C7" s="81" t="s">
        <v>142</v>
      </c>
      <c r="D7" s="157">
        <v>549.86</v>
      </c>
      <c r="E7" s="157">
        <v>80.33</v>
      </c>
      <c r="F7" s="157">
        <v>345.39</v>
      </c>
      <c r="G7" s="157">
        <v>2.2400000000000002</v>
      </c>
      <c r="H7" s="157">
        <v>46.1</v>
      </c>
      <c r="I7" s="157">
        <v>75.81</v>
      </c>
      <c r="J7" s="72"/>
    </row>
    <row r="8" spans="2:10" ht="13.8">
      <c r="B8" s="72"/>
      <c r="C8" s="81" t="s">
        <v>143</v>
      </c>
      <c r="D8" s="157">
        <v>2598.54</v>
      </c>
      <c r="E8" s="157">
        <v>250.55</v>
      </c>
      <c r="F8" s="157">
        <v>1557.14</v>
      </c>
      <c r="G8" s="157">
        <v>45.54</v>
      </c>
      <c r="H8" s="157">
        <v>324.87</v>
      </c>
      <c r="I8" s="157">
        <v>420.44</v>
      </c>
      <c r="J8" s="72"/>
    </row>
    <row r="9" spans="2:10">
      <c r="B9" s="72"/>
      <c r="C9" s="158" t="s">
        <v>825</v>
      </c>
      <c r="D9" s="159"/>
      <c r="E9" s="159"/>
      <c r="F9" s="159"/>
      <c r="G9" s="159"/>
      <c r="H9" s="159"/>
      <c r="I9" s="159"/>
      <c r="J9" s="72"/>
    </row>
    <row r="10" spans="2:10">
      <c r="B10" s="72"/>
      <c r="C10" s="72"/>
      <c r="D10" s="72"/>
      <c r="E10" s="72"/>
      <c r="F10" s="72"/>
      <c r="G10" s="72"/>
      <c r="H10" s="72"/>
      <c r="I10" s="72"/>
      <c r="J10" s="72"/>
    </row>
    <row r="11" spans="2:10">
      <c r="B11" s="72"/>
      <c r="C11" s="72"/>
      <c r="D11" s="72"/>
      <c r="E11" s="72"/>
      <c r="F11" s="72"/>
      <c r="G11" s="72"/>
      <c r="H11" s="72"/>
      <c r="I11" s="72"/>
      <c r="J11" s="72"/>
    </row>
    <row r="12" spans="2:10">
      <c r="B12" s="72"/>
      <c r="C12" s="72"/>
      <c r="D12" s="72"/>
      <c r="E12" s="72"/>
      <c r="F12" s="72"/>
      <c r="G12" s="72"/>
      <c r="H12" s="72"/>
      <c r="I12" s="72"/>
      <c r="J12" s="72"/>
    </row>
  </sheetData>
  <mergeCells count="2">
    <mergeCell ref="C2:I2"/>
    <mergeCell ref="C3:D3"/>
  </mergeCells>
  <phoneticPr fontId="2"/>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B2" sqref="B2:M20"/>
    </sheetView>
  </sheetViews>
  <sheetFormatPr defaultRowHeight="13.2"/>
  <cols>
    <col min="1" max="1" width="9" customWidth="1"/>
    <col min="2" max="2" width="3.33203125" customWidth="1"/>
    <col min="3" max="3" width="13.6640625" customWidth="1"/>
    <col min="4" max="4" width="8.44140625" customWidth="1"/>
    <col min="5" max="5" width="10.33203125" style="2" customWidth="1"/>
    <col min="6" max="6" width="7.77734375" customWidth="1"/>
    <col min="7" max="7" width="7" customWidth="1"/>
    <col min="8" max="8" width="7.77734375" customWidth="1"/>
    <col min="9" max="9" width="7" customWidth="1"/>
    <col min="10" max="10" width="7.77734375" customWidth="1"/>
    <col min="11" max="11" width="7" customWidth="1"/>
    <col min="12" max="12" width="7.77734375" customWidth="1"/>
    <col min="13" max="13" width="7" customWidth="1"/>
  </cols>
  <sheetData>
    <row r="1" spans="1:18" ht="21.6" customHeight="1">
      <c r="A1" s="72"/>
      <c r="B1" s="72"/>
      <c r="C1" s="160"/>
      <c r="D1" s="160"/>
      <c r="E1" s="160"/>
      <c r="F1" s="160"/>
      <c r="G1" s="160"/>
      <c r="H1" s="160"/>
      <c r="I1" s="160"/>
      <c r="J1" s="160"/>
      <c r="K1" s="160"/>
      <c r="L1" s="160"/>
      <c r="M1" s="72"/>
      <c r="N1" s="161"/>
      <c r="O1" s="72"/>
      <c r="P1" s="72"/>
      <c r="Q1" s="72"/>
      <c r="R1" s="72"/>
    </row>
    <row r="2" spans="1:18" ht="13.95" customHeight="1">
      <c r="A2" s="72"/>
      <c r="B2" s="547" t="s">
        <v>751</v>
      </c>
      <c r="C2" s="547"/>
      <c r="D2" s="547"/>
      <c r="E2" s="547"/>
      <c r="F2" s="547"/>
      <c r="G2" s="547"/>
      <c r="H2" s="547"/>
      <c r="I2" s="547"/>
      <c r="J2" s="547"/>
      <c r="K2" s="545" t="s">
        <v>160</v>
      </c>
      <c r="L2" s="546"/>
      <c r="M2" s="546"/>
      <c r="N2" s="72"/>
      <c r="O2" s="72"/>
      <c r="P2" s="72"/>
      <c r="Q2" s="72"/>
      <c r="R2" s="72"/>
    </row>
    <row r="3" spans="1:18" ht="13.8">
      <c r="A3" s="72"/>
      <c r="B3" s="550"/>
      <c r="C3" s="551"/>
      <c r="D3" s="550" t="s">
        <v>101</v>
      </c>
      <c r="E3" s="551"/>
      <c r="F3" s="548">
        <v>2007</v>
      </c>
      <c r="G3" s="549"/>
      <c r="H3" s="548">
        <v>2008</v>
      </c>
      <c r="I3" s="549"/>
      <c r="J3" s="548">
        <v>2014</v>
      </c>
      <c r="K3" s="549"/>
      <c r="L3" s="548">
        <v>2015</v>
      </c>
      <c r="M3" s="549"/>
      <c r="N3" s="72"/>
      <c r="O3" s="72"/>
      <c r="P3" s="72"/>
      <c r="Q3" s="72"/>
      <c r="R3" s="72"/>
    </row>
    <row r="4" spans="1:18" s="55" customFormat="1" ht="15.6">
      <c r="A4" s="72"/>
      <c r="B4" s="552"/>
      <c r="C4" s="553"/>
      <c r="D4" s="552"/>
      <c r="E4" s="553"/>
      <c r="F4" s="114" t="s">
        <v>144</v>
      </c>
      <c r="G4" s="162" t="s">
        <v>158</v>
      </c>
      <c r="H4" s="114" t="s">
        <v>144</v>
      </c>
      <c r="I4" s="133" t="s">
        <v>158</v>
      </c>
      <c r="J4" s="114" t="s">
        <v>144</v>
      </c>
      <c r="K4" s="163" t="s">
        <v>158</v>
      </c>
      <c r="L4" s="114" t="s">
        <v>144</v>
      </c>
      <c r="M4" s="133" t="s">
        <v>158</v>
      </c>
      <c r="N4" s="72"/>
      <c r="O4" s="72"/>
      <c r="P4" s="72"/>
      <c r="Q4" s="72"/>
      <c r="R4" s="72"/>
    </row>
    <row r="5" spans="1:18" ht="13.8">
      <c r="A5" s="72"/>
      <c r="B5" s="531" t="s">
        <v>145</v>
      </c>
      <c r="C5" s="531" t="s">
        <v>146</v>
      </c>
      <c r="D5" s="518" t="s">
        <v>147</v>
      </c>
      <c r="E5" s="518"/>
      <c r="F5" s="164">
        <v>25695</v>
      </c>
      <c r="G5" s="165">
        <v>1</v>
      </c>
      <c r="H5" s="166">
        <v>22051</v>
      </c>
      <c r="I5" s="145">
        <v>1</v>
      </c>
      <c r="J5" s="164">
        <v>20345</v>
      </c>
      <c r="K5" s="145">
        <v>1</v>
      </c>
      <c r="L5" s="164">
        <v>22058</v>
      </c>
      <c r="M5" s="145">
        <v>1</v>
      </c>
      <c r="N5" s="72"/>
      <c r="O5" s="72"/>
      <c r="P5" s="72"/>
      <c r="Q5" s="72"/>
      <c r="R5" s="72"/>
    </row>
    <row r="6" spans="1:18" ht="13.8">
      <c r="A6" s="72"/>
      <c r="B6" s="531"/>
      <c r="C6" s="531"/>
      <c r="D6" s="518" t="s">
        <v>137</v>
      </c>
      <c r="E6" s="167" t="s">
        <v>16</v>
      </c>
      <c r="F6" s="168">
        <v>11164</v>
      </c>
      <c r="G6" s="169">
        <v>0.43</v>
      </c>
      <c r="H6" s="168">
        <v>16470</v>
      </c>
      <c r="I6" s="170">
        <v>0.41</v>
      </c>
      <c r="J6" s="171">
        <v>13898</v>
      </c>
      <c r="K6" s="170">
        <v>0.35</v>
      </c>
      <c r="L6" s="171">
        <v>15216</v>
      </c>
      <c r="M6" s="170">
        <v>0.35</v>
      </c>
      <c r="N6" s="72"/>
      <c r="O6" s="72"/>
      <c r="P6" s="72"/>
      <c r="Q6" s="72"/>
      <c r="R6" s="72"/>
    </row>
    <row r="7" spans="1:18" ht="13.8">
      <c r="A7" s="72"/>
      <c r="B7" s="531"/>
      <c r="C7" s="531"/>
      <c r="D7" s="518"/>
      <c r="E7" s="172" t="s">
        <v>149</v>
      </c>
      <c r="F7" s="166">
        <v>7962</v>
      </c>
      <c r="G7" s="173">
        <v>0.31</v>
      </c>
      <c r="H7" s="174">
        <v>9103</v>
      </c>
      <c r="I7" s="173">
        <v>0.34</v>
      </c>
      <c r="J7" s="174">
        <v>7093</v>
      </c>
      <c r="K7" s="173">
        <v>0.33</v>
      </c>
      <c r="L7" s="174">
        <v>7740</v>
      </c>
      <c r="M7" s="173">
        <v>0.34</v>
      </c>
      <c r="N7" s="72"/>
      <c r="O7" s="72"/>
      <c r="P7" s="72"/>
      <c r="Q7" s="72"/>
      <c r="R7" s="72"/>
    </row>
    <row r="8" spans="1:18" ht="13.8">
      <c r="A8" s="72"/>
      <c r="B8" s="531"/>
      <c r="C8" s="531"/>
      <c r="D8" s="518"/>
      <c r="E8" s="78" t="s">
        <v>150</v>
      </c>
      <c r="F8" s="164">
        <v>19125</v>
      </c>
      <c r="G8" s="145">
        <v>0.74</v>
      </c>
      <c r="H8" s="164">
        <v>7366</v>
      </c>
      <c r="I8" s="145">
        <v>0.75</v>
      </c>
      <c r="J8" s="164">
        <v>6804</v>
      </c>
      <c r="K8" s="145">
        <v>0.68</v>
      </c>
      <c r="L8" s="164">
        <v>7476</v>
      </c>
      <c r="M8" s="145">
        <v>0.69</v>
      </c>
      <c r="N8" s="72"/>
      <c r="O8" s="72"/>
      <c r="P8" s="72"/>
      <c r="Q8" s="72"/>
      <c r="R8" s="72"/>
    </row>
    <row r="9" spans="1:18" ht="13.8">
      <c r="A9" s="72"/>
      <c r="B9" s="531"/>
      <c r="C9" s="531"/>
      <c r="D9" s="518" t="s">
        <v>151</v>
      </c>
      <c r="E9" s="518"/>
      <c r="F9" s="164">
        <v>4029</v>
      </c>
      <c r="G9" s="175">
        <v>0.16</v>
      </c>
      <c r="H9" s="164">
        <v>3806</v>
      </c>
      <c r="I9" s="145">
        <v>0.17</v>
      </c>
      <c r="J9" s="164">
        <v>4291</v>
      </c>
      <c r="K9" s="145">
        <v>0.21</v>
      </c>
      <c r="L9" s="164">
        <v>4583</v>
      </c>
      <c r="M9" s="145">
        <v>0.21</v>
      </c>
      <c r="N9" s="72"/>
      <c r="O9" s="72"/>
      <c r="P9" s="72"/>
      <c r="Q9" s="72"/>
      <c r="R9" s="72"/>
    </row>
    <row r="10" spans="1:18" ht="13.8">
      <c r="A10" s="72"/>
      <c r="B10" s="531"/>
      <c r="C10" s="531"/>
      <c r="D10" s="518" t="s">
        <v>152</v>
      </c>
      <c r="E10" s="518"/>
      <c r="F10" s="164">
        <v>941</v>
      </c>
      <c r="G10" s="175">
        <v>0.04</v>
      </c>
      <c r="H10" s="164">
        <v>832</v>
      </c>
      <c r="I10" s="145">
        <v>0.04</v>
      </c>
      <c r="J10" s="164">
        <v>807</v>
      </c>
      <c r="K10" s="145">
        <v>0.4</v>
      </c>
      <c r="L10" s="164">
        <v>815</v>
      </c>
      <c r="M10" s="145">
        <v>0.4</v>
      </c>
      <c r="N10" s="72"/>
      <c r="O10" s="72"/>
      <c r="P10" s="72"/>
      <c r="Q10" s="72"/>
      <c r="R10" s="72"/>
    </row>
    <row r="11" spans="1:18" ht="13.8">
      <c r="A11" s="72"/>
      <c r="B11" s="531"/>
      <c r="C11" s="531"/>
      <c r="D11" s="518" t="s">
        <v>153</v>
      </c>
      <c r="E11" s="518"/>
      <c r="F11" s="164">
        <v>1600</v>
      </c>
      <c r="G11" s="175">
        <v>0.06</v>
      </c>
      <c r="H11" s="164">
        <v>1498</v>
      </c>
      <c r="I11" s="145">
        <v>7.0000000000000007E-2</v>
      </c>
      <c r="J11" s="164">
        <v>1349</v>
      </c>
      <c r="K11" s="145">
        <v>0.7</v>
      </c>
      <c r="L11" s="164">
        <v>1445</v>
      </c>
      <c r="M11" s="145">
        <v>0.7</v>
      </c>
      <c r="N11" s="72"/>
      <c r="O11" s="72"/>
      <c r="P11" s="72"/>
      <c r="Q11" s="72"/>
      <c r="R11" s="72"/>
    </row>
    <row r="12" spans="1:18" ht="13.8">
      <c r="A12" s="72"/>
      <c r="B12" s="531" t="s">
        <v>154</v>
      </c>
      <c r="C12" s="531" t="s">
        <v>155</v>
      </c>
      <c r="D12" s="555" t="s">
        <v>156</v>
      </c>
      <c r="E12" s="518"/>
      <c r="F12" s="164">
        <v>42641</v>
      </c>
      <c r="G12" s="145">
        <v>1</v>
      </c>
      <c r="H12" s="164">
        <v>43613</v>
      </c>
      <c r="I12" s="145">
        <v>1</v>
      </c>
      <c r="J12" s="164">
        <v>53224</v>
      </c>
      <c r="K12" s="145">
        <v>1</v>
      </c>
      <c r="L12" s="164">
        <v>44404</v>
      </c>
      <c r="M12" s="145">
        <v>1</v>
      </c>
      <c r="N12" s="72"/>
      <c r="O12" s="72"/>
      <c r="P12" s="72"/>
      <c r="Q12" s="72"/>
      <c r="R12" s="72"/>
    </row>
    <row r="13" spans="1:18" ht="13.8">
      <c r="A13" s="72"/>
      <c r="B13" s="531"/>
      <c r="C13" s="531"/>
      <c r="D13" s="518" t="s">
        <v>137</v>
      </c>
      <c r="E13" s="167" t="s">
        <v>16</v>
      </c>
      <c r="F13" s="168">
        <v>24224</v>
      </c>
      <c r="G13" s="170">
        <v>0.56999999999999995</v>
      </c>
      <c r="H13" s="171">
        <v>35391</v>
      </c>
      <c r="I13" s="170">
        <v>0.55000000000000004</v>
      </c>
      <c r="J13" s="171">
        <v>43383</v>
      </c>
      <c r="K13" s="170">
        <v>0.56000000000000005</v>
      </c>
      <c r="L13" s="171">
        <v>35014</v>
      </c>
      <c r="M13" s="170">
        <v>0.53</v>
      </c>
      <c r="N13" s="72"/>
      <c r="O13" s="72"/>
      <c r="P13" s="72"/>
      <c r="Q13" s="72"/>
      <c r="R13" s="72"/>
    </row>
    <row r="14" spans="1:18" ht="13.8">
      <c r="A14" s="72"/>
      <c r="B14" s="531"/>
      <c r="C14" s="531"/>
      <c r="D14" s="518"/>
      <c r="E14" s="176" t="s">
        <v>2</v>
      </c>
      <c r="F14" s="174">
        <v>10608</v>
      </c>
      <c r="G14" s="177">
        <v>0.25</v>
      </c>
      <c r="H14" s="178">
        <v>24049</v>
      </c>
      <c r="I14" s="177">
        <v>0.26</v>
      </c>
      <c r="J14" s="178">
        <v>29790</v>
      </c>
      <c r="K14" s="177">
        <v>0.26</v>
      </c>
      <c r="L14" s="178">
        <v>23347</v>
      </c>
      <c r="M14" s="177">
        <v>0.26</v>
      </c>
      <c r="N14" s="72"/>
      <c r="O14" s="72"/>
      <c r="P14" s="72"/>
      <c r="Q14" s="72"/>
      <c r="R14" s="72"/>
    </row>
    <row r="15" spans="1:18" ht="13.8">
      <c r="A15" s="72"/>
      <c r="B15" s="531"/>
      <c r="C15" s="531"/>
      <c r="D15" s="518"/>
      <c r="E15" s="179" t="s">
        <v>157</v>
      </c>
      <c r="F15" s="164">
        <v>34832</v>
      </c>
      <c r="G15" s="180">
        <v>0.82</v>
      </c>
      <c r="H15" s="166">
        <v>11341</v>
      </c>
      <c r="I15" s="180">
        <v>0.81</v>
      </c>
      <c r="J15" s="166">
        <v>13572</v>
      </c>
      <c r="K15" s="180">
        <v>0.82</v>
      </c>
      <c r="L15" s="166">
        <v>11668</v>
      </c>
      <c r="M15" s="180">
        <v>0.79</v>
      </c>
      <c r="N15" s="72"/>
      <c r="O15" s="72"/>
      <c r="P15" s="72"/>
      <c r="Q15" s="72"/>
      <c r="R15" s="72"/>
    </row>
    <row r="16" spans="1:18" ht="13.8">
      <c r="A16" s="72"/>
      <c r="B16" s="531"/>
      <c r="C16" s="531"/>
      <c r="D16" s="518" t="s">
        <v>151</v>
      </c>
      <c r="E16" s="518"/>
      <c r="F16" s="164">
        <v>5939</v>
      </c>
      <c r="G16" s="145">
        <v>0.14000000000000001</v>
      </c>
      <c r="H16" s="164">
        <v>6430</v>
      </c>
      <c r="I16" s="145">
        <v>0.15</v>
      </c>
      <c r="J16" s="164">
        <v>8277</v>
      </c>
      <c r="K16" s="145">
        <v>0.16</v>
      </c>
      <c r="L16" s="164">
        <v>7995</v>
      </c>
      <c r="M16" s="145">
        <v>0.18</v>
      </c>
      <c r="N16" s="72"/>
      <c r="O16" s="72"/>
      <c r="P16" s="72"/>
      <c r="Q16" s="72"/>
      <c r="R16" s="72"/>
    </row>
    <row r="17" spans="1:18" ht="13.8">
      <c r="A17" s="72"/>
      <c r="B17" s="531"/>
      <c r="C17" s="531"/>
      <c r="D17" s="518" t="s">
        <v>152</v>
      </c>
      <c r="E17" s="518"/>
      <c r="F17" s="164">
        <v>1204</v>
      </c>
      <c r="G17" s="145">
        <v>0.03</v>
      </c>
      <c r="H17" s="164">
        <v>1170</v>
      </c>
      <c r="I17" s="145">
        <v>0.03</v>
      </c>
      <c r="J17" s="164">
        <v>1033</v>
      </c>
      <c r="K17" s="145">
        <v>0.02</v>
      </c>
      <c r="L17" s="164">
        <v>878</v>
      </c>
      <c r="M17" s="145">
        <v>0.02</v>
      </c>
      <c r="N17" s="72"/>
      <c r="O17" s="72"/>
      <c r="P17" s="72"/>
      <c r="Q17" s="72"/>
      <c r="R17" s="72"/>
    </row>
    <row r="18" spans="1:18" ht="15" customHeight="1">
      <c r="A18" s="72"/>
      <c r="B18" s="531"/>
      <c r="C18" s="531"/>
      <c r="D18" s="518" t="s">
        <v>153</v>
      </c>
      <c r="E18" s="518"/>
      <c r="F18" s="164">
        <v>667</v>
      </c>
      <c r="G18" s="145">
        <v>0.02</v>
      </c>
      <c r="H18" s="164">
        <v>612</v>
      </c>
      <c r="I18" s="145">
        <v>0.01</v>
      </c>
      <c r="J18" s="164">
        <v>532</v>
      </c>
      <c r="K18" s="145">
        <v>0.01</v>
      </c>
      <c r="L18" s="164">
        <v>516</v>
      </c>
      <c r="M18" s="145">
        <v>0.01</v>
      </c>
      <c r="N18" s="72"/>
      <c r="O18" s="72"/>
      <c r="P18" s="72"/>
      <c r="Q18" s="72"/>
      <c r="R18" s="72"/>
    </row>
    <row r="19" spans="1:18" ht="26.25" customHeight="1">
      <c r="A19" s="72"/>
      <c r="B19" s="554" t="s">
        <v>826</v>
      </c>
      <c r="C19" s="554"/>
      <c r="D19" s="554"/>
      <c r="E19" s="554"/>
      <c r="F19" s="554"/>
      <c r="G19" s="554"/>
      <c r="H19" s="554"/>
      <c r="I19" s="554"/>
      <c r="J19" s="554"/>
      <c r="K19" s="554"/>
      <c r="L19" s="554"/>
      <c r="M19" s="554"/>
      <c r="N19" s="72"/>
      <c r="O19" s="72"/>
      <c r="P19" s="72"/>
      <c r="Q19" s="72"/>
      <c r="R19" s="72"/>
    </row>
    <row r="20" spans="1:18">
      <c r="A20" s="72"/>
      <c r="B20" s="181" t="s">
        <v>159</v>
      </c>
      <c r="C20" s="181"/>
      <c r="D20" s="181"/>
      <c r="E20" s="181"/>
      <c r="F20" s="181"/>
      <c r="G20" s="181"/>
      <c r="H20" s="181"/>
      <c r="I20" s="181"/>
      <c r="J20" s="182"/>
      <c r="K20" s="181"/>
      <c r="L20" s="181"/>
      <c r="M20" s="181"/>
      <c r="N20" s="72"/>
      <c r="O20" s="72"/>
      <c r="P20" s="72"/>
      <c r="Q20" s="72"/>
      <c r="R20" s="72"/>
    </row>
    <row r="21" spans="1:18">
      <c r="A21" s="72"/>
      <c r="B21" s="72"/>
      <c r="C21" s="72"/>
      <c r="D21" s="72"/>
      <c r="E21" s="183"/>
      <c r="F21" s="72"/>
      <c r="G21" s="72"/>
      <c r="H21" s="72"/>
      <c r="I21" s="72"/>
      <c r="J21" s="184"/>
      <c r="K21" s="72"/>
      <c r="L21" s="72"/>
      <c r="M21" s="72"/>
      <c r="N21" s="72"/>
      <c r="O21" s="72"/>
      <c r="P21" s="72"/>
      <c r="Q21" s="72"/>
      <c r="R21" s="72"/>
    </row>
    <row r="22" spans="1:18">
      <c r="A22" s="72"/>
      <c r="B22" s="72"/>
      <c r="C22" s="72"/>
      <c r="D22" s="72"/>
      <c r="E22" s="183"/>
      <c r="F22" s="72"/>
      <c r="G22" s="72"/>
      <c r="H22" s="72"/>
      <c r="I22" s="72"/>
      <c r="J22" s="184"/>
      <c r="K22" s="72"/>
      <c r="L22" s="72"/>
      <c r="M22" s="72"/>
      <c r="N22" s="72"/>
      <c r="O22" s="72"/>
      <c r="P22" s="72"/>
      <c r="Q22" s="72"/>
      <c r="R22" s="72"/>
    </row>
    <row r="23" spans="1:18">
      <c r="A23" s="72"/>
      <c r="B23" s="72"/>
      <c r="C23" s="72"/>
      <c r="D23" s="72"/>
      <c r="E23" s="183"/>
      <c r="F23" s="72"/>
      <c r="G23" s="72"/>
      <c r="H23" s="72"/>
      <c r="I23" s="72"/>
      <c r="J23" s="72"/>
      <c r="K23" s="72"/>
      <c r="L23" s="72"/>
      <c r="M23" s="72"/>
      <c r="N23" s="72"/>
      <c r="O23" s="72"/>
      <c r="P23" s="72"/>
      <c r="Q23" s="72"/>
      <c r="R23" s="72"/>
    </row>
    <row r="24" spans="1:18">
      <c r="A24" s="72"/>
      <c r="B24" s="72"/>
      <c r="C24" s="72"/>
      <c r="D24" s="72"/>
      <c r="E24" s="183"/>
      <c r="F24" s="72"/>
      <c r="G24" s="72"/>
      <c r="H24" s="72"/>
      <c r="I24" s="72"/>
      <c r="J24" s="72"/>
      <c r="K24" s="72"/>
      <c r="L24" s="72"/>
      <c r="M24" s="72"/>
      <c r="N24" s="72"/>
      <c r="O24" s="72"/>
      <c r="P24" s="72"/>
      <c r="Q24" s="72"/>
      <c r="R24" s="72"/>
    </row>
    <row r="25" spans="1:18">
      <c r="A25" s="72"/>
      <c r="B25" s="72"/>
      <c r="C25" s="72"/>
      <c r="D25" s="72"/>
      <c r="E25" s="183"/>
      <c r="F25" s="72"/>
      <c r="G25" s="72"/>
      <c r="H25" s="72"/>
      <c r="I25" s="72"/>
      <c r="J25" s="72"/>
      <c r="K25" s="72"/>
      <c r="L25" s="72"/>
      <c r="M25" s="72"/>
      <c r="N25" s="72"/>
      <c r="O25" s="72"/>
      <c r="P25" s="72"/>
      <c r="Q25" s="72"/>
      <c r="R25" s="72"/>
    </row>
    <row r="26" spans="1:18">
      <c r="A26" s="72"/>
      <c r="B26" s="72"/>
      <c r="C26" s="72"/>
      <c r="D26" s="72"/>
      <c r="E26" s="183"/>
      <c r="F26" s="72"/>
      <c r="G26" s="72"/>
      <c r="H26" s="72"/>
      <c r="I26" s="72"/>
      <c r="J26" s="72"/>
      <c r="K26" s="72"/>
      <c r="L26" s="72"/>
      <c r="M26" s="72"/>
      <c r="N26" s="72"/>
      <c r="O26" s="72"/>
      <c r="P26" s="72"/>
      <c r="Q26" s="72"/>
      <c r="R26" s="72"/>
    </row>
  </sheetData>
  <mergeCells count="23">
    <mergeCell ref="B19:M19"/>
    <mergeCell ref="B12:B18"/>
    <mergeCell ref="C12:C18"/>
    <mergeCell ref="D12:E12"/>
    <mergeCell ref="D13:D15"/>
    <mergeCell ref="D16:E16"/>
    <mergeCell ref="D17:E17"/>
    <mergeCell ref="D18:E18"/>
    <mergeCell ref="K2:M2"/>
    <mergeCell ref="B2:J2"/>
    <mergeCell ref="B5:B11"/>
    <mergeCell ref="C5:C11"/>
    <mergeCell ref="D5:E5"/>
    <mergeCell ref="D6:D8"/>
    <mergeCell ref="D9:E9"/>
    <mergeCell ref="D10:E10"/>
    <mergeCell ref="D11:E11"/>
    <mergeCell ref="F3:G3"/>
    <mergeCell ref="H3:I3"/>
    <mergeCell ref="J3:K3"/>
    <mergeCell ref="L3:M3"/>
    <mergeCell ref="B3:C4"/>
    <mergeCell ref="D3:E4"/>
  </mergeCells>
  <phoneticPr fontId="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65</vt:i4>
      </vt:variant>
    </vt:vector>
  </HeadingPairs>
  <TitlesOfParts>
    <vt:vector size="65" baseType="lpstr">
      <vt:lpstr>表1</vt:lpstr>
      <vt:lpstr>表2</vt:lpstr>
      <vt:lpstr>表3</vt:lpstr>
      <vt:lpstr>表４</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表28</vt:lpstr>
      <vt:lpstr>表２９★</vt:lpstr>
      <vt:lpstr>表30</vt:lpstr>
      <vt:lpstr>表31</vt:lpstr>
      <vt:lpstr>表32</vt:lpstr>
      <vt:lpstr>表33</vt:lpstr>
      <vt:lpstr>表34</vt:lpstr>
      <vt:lpstr>表35</vt:lpstr>
      <vt:lpstr>表36</vt:lpstr>
      <vt:lpstr>表37</vt:lpstr>
      <vt:lpstr>表38</vt:lpstr>
      <vt:lpstr>表39</vt:lpstr>
      <vt:lpstr>表40</vt:lpstr>
      <vt:lpstr>表41</vt:lpstr>
      <vt:lpstr>表42</vt:lpstr>
      <vt:lpstr>　表43</vt:lpstr>
      <vt:lpstr>表44</vt:lpstr>
      <vt:lpstr>表45</vt:lpstr>
      <vt:lpstr>表46</vt:lpstr>
      <vt:lpstr>表47</vt:lpstr>
      <vt:lpstr>表48</vt:lpstr>
      <vt:lpstr>表49</vt:lpstr>
      <vt:lpstr>表50</vt:lpstr>
      <vt:lpstr>表51</vt:lpstr>
      <vt:lpstr>表52</vt:lpstr>
      <vt:lpstr>表53</vt:lpstr>
      <vt:lpstr>表54★★</vt:lpstr>
      <vt:lpstr>表55</vt:lpstr>
      <vt:lpstr>表56</vt:lpstr>
      <vt:lpstr>表57</vt:lpstr>
      <vt:lpstr>表58</vt:lpstr>
      <vt:lpstr>表59</vt:lpstr>
      <vt:lpstr>表60</vt:lpstr>
      <vt:lpstr>表61</vt:lpstr>
      <vt:lpstr>表62</vt:lpstr>
      <vt:lpstr>表63</vt:lpstr>
      <vt:lpstr>表64</vt:lpstr>
      <vt:lpstr>表65★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teikyo</dc:creator>
  <cp:lastModifiedBy>teikyo</cp:lastModifiedBy>
  <dcterms:created xsi:type="dcterms:W3CDTF">2017-02-21T06:35:11Z</dcterms:created>
  <dcterms:modified xsi:type="dcterms:W3CDTF">2017-10-04T10:01:29Z</dcterms:modified>
</cp:coreProperties>
</file>