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世界人流状況　　（横浜原稿）\(1)原稿\"/>
    </mc:Choice>
  </mc:AlternateContent>
  <bookViews>
    <workbookView xWindow="0" yWindow="0" windowWidth="23040" windowHeight="9384" firstSheet="21" activeTab="21"/>
  </bookViews>
  <sheets>
    <sheet name="１－１　経常収支等" sheetId="124" r:id="rId1"/>
    <sheet name="1 -２　訪日客数の推移" sheetId="4" r:id="rId2"/>
    <sheet name="１－３ 国際旅客数等の増減率" sheetId="1" r:id="rId3"/>
    <sheet name="表1-4　国際旅行活動の国地域順位表" sheetId="11" r:id="rId4"/>
    <sheet name="1-５運送と旅行の収支比較" sheetId="117" r:id="rId5"/>
    <sheet name="表１－６　国際旅客数等ブロック別" sheetId="5" r:id="rId6"/>
    <sheet name="表１－７ 国際旅客到着数" sheetId="3" r:id="rId7"/>
    <sheet name="１－８　2014年出国者ランク" sheetId="17" r:id="rId8"/>
    <sheet name="１－９国際旅行収支ランキング" sheetId="7" r:id="rId9"/>
    <sheet name="１－１０  旅行収支超過" sheetId="8" r:id="rId10"/>
    <sheet name="1- 1１ 旅行収支超過" sheetId="16" r:id="rId11"/>
    <sheet name="1-１２ 主要国　国際観光収支推移" sheetId="9" r:id="rId12"/>
    <sheet name="2-1　極東一人当たりGDP伸び率" sheetId="22" r:id="rId13"/>
    <sheet name="２－２　極東内人流増加率" sheetId="23" r:id="rId14"/>
    <sheet name="２－３　極東各地域の出入国比較" sheetId="24" r:id="rId15"/>
    <sheet name="２－４　極東内相互人流表" sheetId="25" r:id="rId16"/>
    <sheet name="２－５中国人旅行先" sheetId="27" r:id="rId17"/>
    <sheet name="２－6中国人訪問都市" sheetId="120" r:id="rId18"/>
    <sheet name="２－7－中国旅行者の支出項目" sheetId="133" r:id="rId19"/>
    <sheet name="２－8 中国人のドイツ旅行での消費額" sheetId="28" r:id="rId20"/>
    <sheet name="２－9日本人と中国本土居住者の台湾での消費額" sheetId="29" r:id="rId21"/>
    <sheet name="２－１０　所得と出国率" sheetId="128" r:id="rId22"/>
    <sheet name="２－1１　中国人旅行者の月収" sheetId="132" r:id="rId23"/>
    <sheet name="２－１２中国本土出国予測" sheetId="104" r:id="rId24"/>
    <sheet name="２－１３　香港到着旅客" sheetId="77" r:id="rId25"/>
    <sheet name="２ー１４香港での消費行動" sheetId="86" r:id="rId26"/>
    <sheet name="２－１５　中国旅游局中華入境資料" sheetId="30" r:id="rId27"/>
    <sheet name="2-1６　マカオ来訪者数" sheetId="87" r:id="rId28"/>
    <sheet name="２－１７マカオ陸海空" sheetId="88" r:id="rId29"/>
    <sheet name="2-1８　マカオ平均宿泊日数" sheetId="89" r:id="rId30"/>
    <sheet name="2-1９　マカオ旅行支出額　博打含む" sheetId="92" r:id="rId31"/>
    <sheet name="２－２０　マカオ一人当たり消費額国別" sheetId="90" r:id="rId32"/>
    <sheet name="２－２１　マカオ　Tourism　Tax" sheetId="91" r:id="rId33"/>
    <sheet name="２－２２　台湾居住者海外旅行の特徴" sheetId="37" r:id="rId34"/>
    <sheet name="２－２３　台湾政府アウトバウンド統計" sheetId="36" r:id="rId35"/>
    <sheet name="２－２４台湾国内観光" sheetId="34" r:id="rId36"/>
    <sheet name="２－２５　台湾来訪者数" sheetId="97" r:id="rId37"/>
    <sheet name="２６　台湾の観光収支" sheetId="96" r:id="rId38"/>
    <sheet name="２－２７　日韓比較" sheetId="83" r:id="rId39"/>
    <sheet name="２－２８　韓国インバウンド" sheetId="82" r:id="rId40"/>
    <sheet name="２-２９　韓国旅行収支" sheetId="80" r:id="rId41"/>
    <sheet name="２－30　韓国クルーズ" sheetId="81" r:id="rId42"/>
    <sheet name="２－３１　済州島地価上昇" sheetId="129" r:id="rId43"/>
    <sheet name="２－３２島外客比率" sheetId="130" r:id="rId44"/>
    <sheet name="２－３３対馬" sheetId="131" r:id="rId45"/>
    <sheet name="3-1一人当たりGDP伸び率" sheetId="38" r:id="rId46"/>
    <sheet name="3-2アセアン出国率等" sheetId="39" r:id="rId47"/>
    <sheet name="3-３　アセアン内人流" sheetId="40" r:id="rId48"/>
    <sheet name="３－４" sheetId="122" r:id="rId49"/>
    <sheet name="３－５アジア主要国GDP推移" sheetId="101" r:id="rId50"/>
    <sheet name="3-６　シンガポール到着旅客" sheetId="41" r:id="rId51"/>
    <sheet name="3-７　シンガポールカジノ収入" sheetId="42" r:id="rId52"/>
    <sheet name="3-８　欧米とアジア" sheetId="44" r:id="rId53"/>
    <sheet name="3-９豪州ニュージーランド資料" sheetId="45" r:id="rId54"/>
    <sheet name="3-１０　日中と豪州の交流" sheetId="50" r:id="rId55"/>
    <sheet name="3-１１　アセアン交流の日豪比較" sheetId="46" r:id="rId56"/>
    <sheet name="3-1２豪州スキー訪問者数" sheetId="116" r:id="rId57"/>
    <sheet name="3-1３豪州スキー客の構成" sheetId="115" r:id="rId58"/>
    <sheet name="3-1４豪州スキー宿泊数" sheetId="113" r:id="rId59"/>
    <sheet name="3-1５豪州訪問国別スキー客" sheetId="114" r:id="rId60"/>
    <sheet name="４－１　2014年西欧域内来訪状況" sheetId="134" r:id="rId61"/>
    <sheet name="４－２　2014年西欧域内出国状況" sheetId="20" r:id="rId62"/>
    <sheet name="４－３　欧州各国別出国率比較" sheetId="19" r:id="rId63"/>
    <sheet name="４ー４居住者一トリップ当たり支出額　国内、国外" sheetId="51" r:id="rId64"/>
    <sheet name="４－５　各国宿泊比較" sheetId="52" r:id="rId65"/>
    <sheet name="４－６英国アウトバウンド資料" sheetId="106" r:id="rId66"/>
    <sheet name="４－７民泊利用率" sheetId="56" r:id="rId67"/>
    <sheet name="４－９　日帰訪問客比率" sheetId="59" r:id="rId68"/>
    <sheet name="４－１０欧州各国入国率比較" sheetId="53" r:id="rId69"/>
    <sheet name="４－１１欧州宿泊日数比較" sheetId="61" r:id="rId70"/>
    <sheet name="４－１２欧州インバウンド支出、トリップあたり、泊当たり" sheetId="62" r:id="rId71"/>
    <sheet name="４－１３欧州総宿泊数比較" sheetId="118" r:id="rId72"/>
    <sheet name="４－１４　欧州宿泊者居住地" sheetId="119" r:id="rId73"/>
    <sheet name="４－１５英国" sheetId="64" r:id="rId74"/>
    <sheet name="１６　スペインとイタリ" sheetId="65" r:id="rId75"/>
    <sheet name="１７スイス" sheetId="66" r:id="rId76"/>
    <sheet name="１８　ギリシャ" sheetId="67" r:id="rId77"/>
    <sheet name="４－１９　マルタとアイスランド" sheetId="103" r:id="rId78"/>
    <sheet name="４－２０　フィンランド　エストニア" sheetId="68" r:id="rId79"/>
  </sheets>
  <externalReferences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G3" localSheetId="4">#REF!</definedName>
    <definedName name="__G3" localSheetId="21">#REF!</definedName>
    <definedName name="__G3" localSheetId="27">#REF!</definedName>
    <definedName name="__G3" localSheetId="28">#REF!</definedName>
    <definedName name="__G3" localSheetId="29">#REF!</definedName>
    <definedName name="__G3" localSheetId="30">#REF!</definedName>
    <definedName name="__G3" localSheetId="31">#REF!</definedName>
    <definedName name="__G3" localSheetId="32">#REF!</definedName>
    <definedName name="__G3" localSheetId="39">#REF!</definedName>
    <definedName name="__G3" localSheetId="37">#REF!</definedName>
    <definedName name="__G3" localSheetId="17">#REF!</definedName>
    <definedName name="__G3" localSheetId="20">#REF!</definedName>
    <definedName name="__G3" localSheetId="54">#REF!</definedName>
    <definedName name="__G3" localSheetId="55">#REF!</definedName>
    <definedName name="__G3" localSheetId="56">#REF!</definedName>
    <definedName name="__G3" localSheetId="57">#REF!</definedName>
    <definedName name="__G3" localSheetId="58">#REF!</definedName>
    <definedName name="__G3" localSheetId="59">#REF!</definedName>
    <definedName name="__G3" localSheetId="45">#REF!</definedName>
    <definedName name="__G3" localSheetId="46">#REF!</definedName>
    <definedName name="__G3" localSheetId="47">#REF!</definedName>
    <definedName name="__G3" localSheetId="50">#REF!</definedName>
    <definedName name="__G3" localSheetId="51">#REF!</definedName>
    <definedName name="__G3" localSheetId="52">#REF!</definedName>
    <definedName name="__G3" localSheetId="53">#REF!</definedName>
    <definedName name="__G3" localSheetId="71">#REF!</definedName>
    <definedName name="__G3" localSheetId="72">#REF!</definedName>
    <definedName name="__G3">#REF!</definedName>
    <definedName name="_1_20080805速報時点データ_列部門・外生部門" localSheetId="4">#REF!</definedName>
    <definedName name="_1_20080805速報時点データ_列部門・外生部門" localSheetId="21">#REF!</definedName>
    <definedName name="_1_20080805速報時点データ_列部門・外生部門" localSheetId="27">#REF!</definedName>
    <definedName name="_1_20080805速報時点データ_列部門・外生部門" localSheetId="28">#REF!</definedName>
    <definedName name="_1_20080805速報時点データ_列部門・外生部門" localSheetId="29">#REF!</definedName>
    <definedName name="_1_20080805速報時点データ_列部門・外生部門" localSheetId="30">#REF!</definedName>
    <definedName name="_1_20080805速報時点データ_列部門・外生部門" localSheetId="31">#REF!</definedName>
    <definedName name="_1_20080805速報時点データ_列部門・外生部門" localSheetId="32">#REF!</definedName>
    <definedName name="_1_20080805速報時点データ_列部門・外生部門" localSheetId="39">#REF!</definedName>
    <definedName name="_1_20080805速報時点データ_列部門・外生部門" localSheetId="37">#REF!</definedName>
    <definedName name="_1_20080805速報時点データ_列部門・外生部門" localSheetId="17">#REF!</definedName>
    <definedName name="_1_20080805速報時点データ_列部門・外生部門" localSheetId="20">#REF!</definedName>
    <definedName name="_1_20080805速報時点データ_列部門・外生部門" localSheetId="54">#REF!</definedName>
    <definedName name="_1_20080805速報時点データ_列部門・外生部門" localSheetId="55">#REF!</definedName>
    <definedName name="_1_20080805速報時点データ_列部門・外生部門" localSheetId="56">#REF!</definedName>
    <definedName name="_1_20080805速報時点データ_列部門・外生部門" localSheetId="57">#REF!</definedName>
    <definedName name="_1_20080805速報時点データ_列部門・外生部門" localSheetId="58">#REF!</definedName>
    <definedName name="_1_20080805速報時点データ_列部門・外生部門" localSheetId="59">#REF!</definedName>
    <definedName name="_1_20080805速報時点データ_列部門・外生部門" localSheetId="45">#REF!</definedName>
    <definedName name="_1_20080805速報時点データ_列部門・外生部門" localSheetId="46">#REF!</definedName>
    <definedName name="_1_20080805速報時点データ_列部門・外生部門" localSheetId="47">#REF!</definedName>
    <definedName name="_1_20080805速報時点データ_列部門・外生部門" localSheetId="50">#REF!</definedName>
    <definedName name="_1_20080805速報時点データ_列部門・外生部門" localSheetId="51">#REF!</definedName>
    <definedName name="_1_20080805速報時点データ_列部門・外生部門" localSheetId="52">#REF!</definedName>
    <definedName name="_1_20080805速報時点データ_列部門・外生部門" localSheetId="53">#REF!</definedName>
    <definedName name="_1_20080805速報時点データ_列部門・外生部門" localSheetId="71">#REF!</definedName>
    <definedName name="_1_20080805速報時点データ_列部門・外生部門" localSheetId="72">#REF!</definedName>
    <definedName name="_1_20080805速報時点データ_列部門・外生部門">#REF!</definedName>
    <definedName name="_2_20080805速報時点データ_列部門・内生部門" localSheetId="4">#REF!</definedName>
    <definedName name="_2_20080805速報時点データ_列部門・内生部門" localSheetId="21">#REF!</definedName>
    <definedName name="_2_20080805速報時点データ_列部門・内生部門" localSheetId="27">#REF!</definedName>
    <definedName name="_2_20080805速報時点データ_列部門・内生部門" localSheetId="28">#REF!</definedName>
    <definedName name="_2_20080805速報時点データ_列部門・内生部門" localSheetId="29">#REF!</definedName>
    <definedName name="_2_20080805速報時点データ_列部門・内生部門" localSheetId="30">#REF!</definedName>
    <definedName name="_2_20080805速報時点データ_列部門・内生部門" localSheetId="31">#REF!</definedName>
    <definedName name="_2_20080805速報時点データ_列部門・内生部門" localSheetId="32">#REF!</definedName>
    <definedName name="_2_20080805速報時点データ_列部門・内生部門" localSheetId="39">#REF!</definedName>
    <definedName name="_2_20080805速報時点データ_列部門・内生部門" localSheetId="37">#REF!</definedName>
    <definedName name="_2_20080805速報時点データ_列部門・内生部門" localSheetId="17">#REF!</definedName>
    <definedName name="_2_20080805速報時点データ_列部門・内生部門" localSheetId="20">#REF!</definedName>
    <definedName name="_2_20080805速報時点データ_列部門・内生部門" localSheetId="54">#REF!</definedName>
    <definedName name="_2_20080805速報時点データ_列部門・内生部門" localSheetId="55">#REF!</definedName>
    <definedName name="_2_20080805速報時点データ_列部門・内生部門" localSheetId="56">#REF!</definedName>
    <definedName name="_2_20080805速報時点データ_列部門・内生部門" localSheetId="57">#REF!</definedName>
    <definedName name="_2_20080805速報時点データ_列部門・内生部門" localSheetId="58">#REF!</definedName>
    <definedName name="_2_20080805速報時点データ_列部門・内生部門" localSheetId="59">#REF!</definedName>
    <definedName name="_2_20080805速報時点データ_列部門・内生部門" localSheetId="45">#REF!</definedName>
    <definedName name="_2_20080805速報時点データ_列部門・内生部門" localSheetId="46">#REF!</definedName>
    <definedName name="_2_20080805速報時点データ_列部門・内生部門" localSheetId="47">#REF!</definedName>
    <definedName name="_2_20080805速報時点データ_列部門・内生部門" localSheetId="50">#REF!</definedName>
    <definedName name="_2_20080805速報時点データ_列部門・内生部門" localSheetId="51">#REF!</definedName>
    <definedName name="_2_20080805速報時点データ_列部門・内生部門" localSheetId="52">#REF!</definedName>
    <definedName name="_2_20080805速報時点データ_列部門・内生部門" localSheetId="53">#REF!</definedName>
    <definedName name="_2_20080805速報時点データ_列部門・内生部門" localSheetId="71">#REF!</definedName>
    <definedName name="_2_20080805速報時点データ_列部門・内生部門" localSheetId="72">#REF!</definedName>
    <definedName name="_2_20080805速報時点データ_列部門・内生部門">#REF!</definedName>
    <definedName name="_Fill" localSheetId="4" hidden="1">[1]SV概念!#REF!</definedName>
    <definedName name="_Fill" localSheetId="21" hidden="1">[1]SV概念!#REF!</definedName>
    <definedName name="_Fill" localSheetId="27" hidden="1">[1]SV概念!#REF!</definedName>
    <definedName name="_Fill" localSheetId="28" hidden="1">[1]SV概念!#REF!</definedName>
    <definedName name="_Fill" localSheetId="29" hidden="1">[1]SV概念!#REF!</definedName>
    <definedName name="_Fill" localSheetId="30" hidden="1">[1]SV概念!#REF!</definedName>
    <definedName name="_Fill" localSheetId="31" hidden="1">[1]SV概念!#REF!</definedName>
    <definedName name="_Fill" localSheetId="32" hidden="1">[1]SV概念!#REF!</definedName>
    <definedName name="_Fill" localSheetId="39" hidden="1">[1]SV概念!#REF!</definedName>
    <definedName name="_Fill" localSheetId="37" hidden="1">[1]SV概念!#REF!</definedName>
    <definedName name="_Fill" localSheetId="17" hidden="1">[1]SV概念!#REF!</definedName>
    <definedName name="_Fill" localSheetId="20" hidden="1">[1]SV概念!#REF!</definedName>
    <definedName name="_Fill" localSheetId="54" hidden="1">[1]SV概念!#REF!</definedName>
    <definedName name="_Fill" localSheetId="55" hidden="1">[1]SV概念!#REF!</definedName>
    <definedName name="_Fill" localSheetId="56" hidden="1">[1]SV概念!#REF!</definedName>
    <definedName name="_Fill" localSheetId="57" hidden="1">[1]SV概念!#REF!</definedName>
    <definedName name="_Fill" localSheetId="58" hidden="1">[1]SV概念!#REF!</definedName>
    <definedName name="_Fill" localSheetId="59" hidden="1">[1]SV概念!#REF!</definedName>
    <definedName name="_Fill" localSheetId="45" hidden="1">[1]SV概念!#REF!</definedName>
    <definedName name="_Fill" localSheetId="46" hidden="1">[1]SV概念!#REF!</definedName>
    <definedName name="_Fill" localSheetId="47" hidden="1">[1]SV概念!#REF!</definedName>
    <definedName name="_Fill" localSheetId="50" hidden="1">[1]SV概念!#REF!</definedName>
    <definedName name="_Fill" localSheetId="51" hidden="1">[1]SV概念!#REF!</definedName>
    <definedName name="_Fill" localSheetId="52" hidden="1">[1]SV概念!#REF!</definedName>
    <definedName name="_Fill" localSheetId="53" hidden="1">[1]SV概念!#REF!</definedName>
    <definedName name="_Fill" localSheetId="71" hidden="1">[1]SV概念!#REF!</definedName>
    <definedName name="_Fill" localSheetId="72" hidden="1">[1]SV概念!#REF!</definedName>
    <definedName name="_Fill" hidden="1">[1]SV概念!#REF!</definedName>
    <definedName name="_G1" localSheetId="4">#REF!</definedName>
    <definedName name="_G1" localSheetId="21">#REF!</definedName>
    <definedName name="_G1" localSheetId="27">#REF!</definedName>
    <definedName name="_G1" localSheetId="28">#REF!</definedName>
    <definedName name="_G1" localSheetId="29">#REF!</definedName>
    <definedName name="_G1" localSheetId="30">#REF!</definedName>
    <definedName name="_G1" localSheetId="31">#REF!</definedName>
    <definedName name="_G1" localSheetId="32">#REF!</definedName>
    <definedName name="_G1" localSheetId="39">#REF!</definedName>
    <definedName name="_G1" localSheetId="37">#REF!</definedName>
    <definedName name="_G1" localSheetId="17">#REF!</definedName>
    <definedName name="_G1" localSheetId="20">#REF!</definedName>
    <definedName name="_G1" localSheetId="54">#REF!</definedName>
    <definedName name="_G1" localSheetId="55">#REF!</definedName>
    <definedName name="_G1" localSheetId="56">#REF!</definedName>
    <definedName name="_G1" localSheetId="57">#REF!</definedName>
    <definedName name="_G1" localSheetId="58">#REF!</definedName>
    <definedName name="_G1" localSheetId="59">#REF!</definedName>
    <definedName name="_G1" localSheetId="45">#REF!</definedName>
    <definedName name="_G1" localSheetId="46">#REF!</definedName>
    <definedName name="_G1" localSheetId="47">#REF!</definedName>
    <definedName name="_G1" localSheetId="50">#REF!</definedName>
    <definedName name="_G1" localSheetId="51">#REF!</definedName>
    <definedName name="_G1" localSheetId="52">#REF!</definedName>
    <definedName name="_G1" localSheetId="53">#REF!</definedName>
    <definedName name="_G1" localSheetId="71">#REF!</definedName>
    <definedName name="_G1" localSheetId="72">#REF!</definedName>
    <definedName name="_G1">#REF!</definedName>
    <definedName name="_G2" localSheetId="4">#REF!</definedName>
    <definedName name="_G2" localSheetId="21">#REF!</definedName>
    <definedName name="_G2" localSheetId="27">#REF!</definedName>
    <definedName name="_G2" localSheetId="28">#REF!</definedName>
    <definedName name="_G2" localSheetId="29">#REF!</definedName>
    <definedName name="_G2" localSheetId="30">#REF!</definedName>
    <definedName name="_G2" localSheetId="31">#REF!</definedName>
    <definedName name="_G2" localSheetId="32">#REF!</definedName>
    <definedName name="_G2" localSheetId="39">#REF!</definedName>
    <definedName name="_G2" localSheetId="37">#REF!</definedName>
    <definedName name="_G2" localSheetId="17">#REF!</definedName>
    <definedName name="_G2" localSheetId="20">#REF!</definedName>
    <definedName name="_G2" localSheetId="54">#REF!</definedName>
    <definedName name="_G2" localSheetId="55">#REF!</definedName>
    <definedName name="_G2" localSheetId="56">#REF!</definedName>
    <definedName name="_G2" localSheetId="57">#REF!</definedName>
    <definedName name="_G2" localSheetId="58">#REF!</definedName>
    <definedName name="_G2" localSheetId="59">#REF!</definedName>
    <definedName name="_G2" localSheetId="45">#REF!</definedName>
    <definedName name="_G2" localSheetId="46">#REF!</definedName>
    <definedName name="_G2" localSheetId="47">#REF!</definedName>
    <definedName name="_G2" localSheetId="50">#REF!</definedName>
    <definedName name="_G2" localSheetId="51">#REF!</definedName>
    <definedName name="_G2" localSheetId="52">#REF!</definedName>
    <definedName name="_G2" localSheetId="53">#REF!</definedName>
    <definedName name="_G2" localSheetId="71">#REF!</definedName>
    <definedName name="_G2" localSheetId="72">#REF!</definedName>
    <definedName name="_G2">#REF!</definedName>
    <definedName name="_NEW1" localSheetId="4">#REF!</definedName>
    <definedName name="_NEW1" localSheetId="21">#REF!</definedName>
    <definedName name="_NEW1" localSheetId="27">#REF!</definedName>
    <definedName name="_NEW1" localSheetId="28">#REF!</definedName>
    <definedName name="_NEW1" localSheetId="29">#REF!</definedName>
    <definedName name="_NEW1" localSheetId="30">#REF!</definedName>
    <definedName name="_NEW1" localSheetId="31">#REF!</definedName>
    <definedName name="_NEW1" localSheetId="32">#REF!</definedName>
    <definedName name="_NEW1" localSheetId="39">#REF!</definedName>
    <definedName name="_NEW1" localSheetId="37">#REF!</definedName>
    <definedName name="_NEW1" localSheetId="17">#REF!</definedName>
    <definedName name="_NEW1" localSheetId="20">#REF!</definedName>
    <definedName name="_NEW1" localSheetId="54">#REF!</definedName>
    <definedName name="_NEW1" localSheetId="55">#REF!</definedName>
    <definedName name="_NEW1" localSheetId="56">#REF!</definedName>
    <definedName name="_NEW1" localSheetId="57">#REF!</definedName>
    <definedName name="_NEW1" localSheetId="58">#REF!</definedName>
    <definedName name="_NEW1" localSheetId="59">#REF!</definedName>
    <definedName name="_NEW1" localSheetId="45">#REF!</definedName>
    <definedName name="_NEW1" localSheetId="46">#REF!</definedName>
    <definedName name="_NEW1" localSheetId="47">#REF!</definedName>
    <definedName name="_NEW1" localSheetId="50">#REF!</definedName>
    <definedName name="_NEW1" localSheetId="51">#REF!</definedName>
    <definedName name="_NEW1" localSheetId="52">#REF!</definedName>
    <definedName name="_NEW1" localSheetId="53">#REF!</definedName>
    <definedName name="_NEW1" localSheetId="71">#REF!</definedName>
    <definedName name="_NEW1" localSheetId="72">#REF!</definedName>
    <definedName name="_NEW1">#REF!</definedName>
    <definedName name="_Order1" hidden="1">255</definedName>
    <definedName name="_Order2" hidden="1">255</definedName>
    <definedName name="\i" localSheetId="4">#REF!</definedName>
    <definedName name="\i" localSheetId="21">#REF!</definedName>
    <definedName name="\i" localSheetId="17">#REF!</definedName>
    <definedName name="\i" localSheetId="56">#REF!</definedName>
    <definedName name="\i" localSheetId="57">#REF!</definedName>
    <definedName name="\i" localSheetId="58">#REF!</definedName>
    <definedName name="\i" localSheetId="59">#REF!</definedName>
    <definedName name="\i" localSheetId="71">#REF!</definedName>
    <definedName name="\i" localSheetId="72">#REF!</definedName>
    <definedName name="\i">#REF!</definedName>
    <definedName name="\r" localSheetId="4">#REF!</definedName>
    <definedName name="\r" localSheetId="21">#REF!</definedName>
    <definedName name="\r" localSheetId="17">#REF!</definedName>
    <definedName name="\r" localSheetId="56">#REF!</definedName>
    <definedName name="\r" localSheetId="57">#REF!</definedName>
    <definedName name="\r" localSheetId="58">#REF!</definedName>
    <definedName name="\r" localSheetId="59">#REF!</definedName>
    <definedName name="\r" localSheetId="71">#REF!</definedName>
    <definedName name="\r" localSheetId="72">#REF!</definedName>
    <definedName name="\r">#REF!</definedName>
    <definedName name="①購入額計" localSheetId="4">#REF!</definedName>
    <definedName name="①購入額計" localSheetId="21">#REF!</definedName>
    <definedName name="①購入額計" localSheetId="27">#REF!</definedName>
    <definedName name="①購入額計" localSheetId="28">#REF!</definedName>
    <definedName name="①購入額計" localSheetId="29">#REF!</definedName>
    <definedName name="①購入額計" localSheetId="30">#REF!</definedName>
    <definedName name="①購入額計" localSheetId="31">#REF!</definedName>
    <definedName name="①購入額計" localSheetId="32">#REF!</definedName>
    <definedName name="①購入額計" localSheetId="39">#REF!</definedName>
    <definedName name="①購入額計" localSheetId="37">#REF!</definedName>
    <definedName name="①購入額計" localSheetId="17">#REF!</definedName>
    <definedName name="①購入額計" localSheetId="20">#REF!</definedName>
    <definedName name="①購入額計" localSheetId="54">#REF!</definedName>
    <definedName name="①購入額計" localSheetId="55">#REF!</definedName>
    <definedName name="①購入額計" localSheetId="56">#REF!</definedName>
    <definedName name="①購入額計" localSheetId="57">#REF!</definedName>
    <definedName name="①購入額計" localSheetId="58">#REF!</definedName>
    <definedName name="①購入額計" localSheetId="59">#REF!</definedName>
    <definedName name="①購入額計" localSheetId="45">#REF!</definedName>
    <definedName name="①購入額計" localSheetId="46">#REF!</definedName>
    <definedName name="①購入額計" localSheetId="47">#REF!</definedName>
    <definedName name="①購入額計" localSheetId="50">#REF!</definedName>
    <definedName name="①購入額計" localSheetId="51">#REF!</definedName>
    <definedName name="①購入額計" localSheetId="52">#REF!</definedName>
    <definedName name="①購入額計" localSheetId="53">#REF!</definedName>
    <definedName name="①購入額計" localSheetId="71">#REF!</definedName>
    <definedName name="①購入額計" localSheetId="72">#REF!</definedName>
    <definedName name="①購入額計">#REF!</definedName>
    <definedName name="①購入金額" localSheetId="4">#REF!</definedName>
    <definedName name="①購入金額" localSheetId="21">#REF!</definedName>
    <definedName name="①購入金額" localSheetId="27">#REF!</definedName>
    <definedName name="①購入金額" localSheetId="28">#REF!</definedName>
    <definedName name="①購入金額" localSheetId="29">#REF!</definedName>
    <definedName name="①購入金額" localSheetId="30">#REF!</definedName>
    <definedName name="①購入金額" localSheetId="31">#REF!</definedName>
    <definedName name="①購入金額" localSheetId="32">#REF!</definedName>
    <definedName name="①購入金額" localSheetId="39">#REF!</definedName>
    <definedName name="①購入金額" localSheetId="37">#REF!</definedName>
    <definedName name="①購入金額" localSheetId="17">#REF!</definedName>
    <definedName name="①購入金額" localSheetId="20">#REF!</definedName>
    <definedName name="①購入金額" localSheetId="54">#REF!</definedName>
    <definedName name="①購入金額" localSheetId="55">#REF!</definedName>
    <definedName name="①購入金額" localSheetId="56">#REF!</definedName>
    <definedName name="①購入金額" localSheetId="57">#REF!</definedName>
    <definedName name="①購入金額" localSheetId="58">#REF!</definedName>
    <definedName name="①購入金額" localSheetId="59">#REF!</definedName>
    <definedName name="①購入金額" localSheetId="45">#REF!</definedName>
    <definedName name="①購入金額" localSheetId="46">#REF!</definedName>
    <definedName name="①購入金額" localSheetId="47">#REF!</definedName>
    <definedName name="①購入金額" localSheetId="50">#REF!</definedName>
    <definedName name="①購入金額" localSheetId="51">#REF!</definedName>
    <definedName name="①購入金額" localSheetId="52">#REF!</definedName>
    <definedName name="①購入金額" localSheetId="53">#REF!</definedName>
    <definedName name="①購入金額" localSheetId="71">#REF!</definedName>
    <definedName name="①購入金額" localSheetId="72">#REF!</definedName>
    <definedName name="①購入金額">#REF!</definedName>
    <definedName name="②購入者数" localSheetId="4">#REF!</definedName>
    <definedName name="②購入者数" localSheetId="21">#REF!</definedName>
    <definedName name="②購入者数" localSheetId="27">#REF!</definedName>
    <definedName name="②購入者数" localSheetId="28">#REF!</definedName>
    <definedName name="②購入者数" localSheetId="29">#REF!</definedName>
    <definedName name="②購入者数" localSheetId="30">#REF!</definedName>
    <definedName name="②購入者数" localSheetId="31">#REF!</definedName>
    <definedName name="②購入者数" localSheetId="32">#REF!</definedName>
    <definedName name="②購入者数" localSheetId="39">#REF!</definedName>
    <definedName name="②購入者数" localSheetId="37">#REF!</definedName>
    <definedName name="②購入者数" localSheetId="17">#REF!</definedName>
    <definedName name="②購入者数" localSheetId="20">#REF!</definedName>
    <definedName name="②購入者数" localSheetId="54">#REF!</definedName>
    <definedName name="②購入者数" localSheetId="55">#REF!</definedName>
    <definedName name="②購入者数" localSheetId="56">#REF!</definedName>
    <definedName name="②購入者数" localSheetId="57">#REF!</definedName>
    <definedName name="②購入者数" localSheetId="58">#REF!</definedName>
    <definedName name="②購入者数" localSheetId="59">#REF!</definedName>
    <definedName name="②購入者数" localSheetId="45">#REF!</definedName>
    <definedName name="②購入者数" localSheetId="46">#REF!</definedName>
    <definedName name="②購入者数" localSheetId="47">#REF!</definedName>
    <definedName name="②購入者数" localSheetId="50">#REF!</definedName>
    <definedName name="②購入者数" localSheetId="51">#REF!</definedName>
    <definedName name="②購入者数" localSheetId="52">#REF!</definedName>
    <definedName name="②購入者数" localSheetId="53">#REF!</definedName>
    <definedName name="②購入者数" localSheetId="71">#REF!</definedName>
    <definedName name="②購入者数" localSheetId="72">#REF!</definedName>
    <definedName name="②購入者数">#REF!</definedName>
    <definedName name="③購入者単価" localSheetId="4">#REF!</definedName>
    <definedName name="③購入者単価" localSheetId="21">#REF!</definedName>
    <definedName name="③購入者単価" localSheetId="27">#REF!</definedName>
    <definedName name="③購入者単価" localSheetId="28">#REF!</definedName>
    <definedName name="③購入者単価" localSheetId="29">#REF!</definedName>
    <definedName name="③購入者単価" localSheetId="30">#REF!</definedName>
    <definedName name="③購入者単価" localSheetId="31">#REF!</definedName>
    <definedName name="③購入者単価" localSheetId="32">#REF!</definedName>
    <definedName name="③購入者単価" localSheetId="39">#REF!</definedName>
    <definedName name="③購入者単価" localSheetId="37">#REF!</definedName>
    <definedName name="③購入者単価" localSheetId="17">#REF!</definedName>
    <definedName name="③購入者単価" localSheetId="20">#REF!</definedName>
    <definedName name="③購入者単価" localSheetId="54">#REF!</definedName>
    <definedName name="③購入者単価" localSheetId="55">#REF!</definedName>
    <definedName name="③購入者単価" localSheetId="56">#REF!</definedName>
    <definedName name="③購入者単価" localSheetId="57">#REF!</definedName>
    <definedName name="③購入者単価" localSheetId="58">#REF!</definedName>
    <definedName name="③購入者単価" localSheetId="59">#REF!</definedName>
    <definedName name="③購入者単価" localSheetId="45">#REF!</definedName>
    <definedName name="③購入者単価" localSheetId="46">#REF!</definedName>
    <definedName name="③購入者単価" localSheetId="47">#REF!</definedName>
    <definedName name="③購入者単価" localSheetId="50">#REF!</definedName>
    <definedName name="③購入者単価" localSheetId="51">#REF!</definedName>
    <definedName name="③購入者単価" localSheetId="52">#REF!</definedName>
    <definedName name="③購入者単価" localSheetId="53">#REF!</definedName>
    <definedName name="③購入者単価" localSheetId="71">#REF!</definedName>
    <definedName name="③購入者単価" localSheetId="72">#REF!</definedName>
    <definedName name="③購入者単価">#REF!</definedName>
    <definedName name="③購入者平均単価" localSheetId="4">#REF!</definedName>
    <definedName name="③購入者平均単価" localSheetId="21">#REF!</definedName>
    <definedName name="③購入者平均単価" localSheetId="27">#REF!</definedName>
    <definedName name="③購入者平均単価" localSheetId="28">#REF!</definedName>
    <definedName name="③購入者平均単価" localSheetId="29">#REF!</definedName>
    <definedName name="③購入者平均単価" localSheetId="30">#REF!</definedName>
    <definedName name="③購入者平均単価" localSheetId="31">#REF!</definedName>
    <definedName name="③購入者平均単価" localSheetId="32">#REF!</definedName>
    <definedName name="③購入者平均単価" localSheetId="39">#REF!</definedName>
    <definedName name="③購入者平均単価" localSheetId="37">#REF!</definedName>
    <definedName name="③購入者平均単価" localSheetId="17">#REF!</definedName>
    <definedName name="③購入者平均単価" localSheetId="20">#REF!</definedName>
    <definedName name="③購入者平均単価" localSheetId="54">#REF!</definedName>
    <definedName name="③購入者平均単価" localSheetId="55">#REF!</definedName>
    <definedName name="③購入者平均単価" localSheetId="56">#REF!</definedName>
    <definedName name="③購入者平均単価" localSheetId="57">#REF!</definedName>
    <definedName name="③購入者平均単価" localSheetId="58">#REF!</definedName>
    <definedName name="③購入者平均単価" localSheetId="59">#REF!</definedName>
    <definedName name="③購入者平均単価" localSheetId="45">#REF!</definedName>
    <definedName name="③購入者平均単価" localSheetId="46">#REF!</definedName>
    <definedName name="③購入者平均単価" localSheetId="47">#REF!</definedName>
    <definedName name="③購入者平均単価" localSheetId="50">#REF!</definedName>
    <definedName name="③購入者平均単価" localSheetId="51">#REF!</definedName>
    <definedName name="③購入者平均単価" localSheetId="52">#REF!</definedName>
    <definedName name="③購入者平均単価" localSheetId="53">#REF!</definedName>
    <definedName name="③購入者平均単価" localSheetId="71">#REF!</definedName>
    <definedName name="③購入者平均単価" localSheetId="72">#REF!</definedName>
    <definedName name="③購入者平均単価">#REF!</definedName>
    <definedName name="④金額NA" localSheetId="4">#REF!</definedName>
    <definedName name="④金額NA" localSheetId="21">#REF!</definedName>
    <definedName name="④金額NA" localSheetId="27">#REF!</definedName>
    <definedName name="④金額NA" localSheetId="28">#REF!</definedName>
    <definedName name="④金額NA" localSheetId="29">#REF!</definedName>
    <definedName name="④金額NA" localSheetId="30">#REF!</definedName>
    <definedName name="④金額NA" localSheetId="31">#REF!</definedName>
    <definedName name="④金額NA" localSheetId="32">#REF!</definedName>
    <definedName name="④金額NA" localSheetId="39">#REF!</definedName>
    <definedName name="④金額NA" localSheetId="37">#REF!</definedName>
    <definedName name="④金額NA" localSheetId="17">#REF!</definedName>
    <definedName name="④金額NA" localSheetId="20">#REF!</definedName>
    <definedName name="④金額NA" localSheetId="54">#REF!</definedName>
    <definedName name="④金額NA" localSheetId="55">#REF!</definedName>
    <definedName name="④金額NA" localSheetId="56">#REF!</definedName>
    <definedName name="④金額NA" localSheetId="57">#REF!</definedName>
    <definedName name="④金額NA" localSheetId="58">#REF!</definedName>
    <definedName name="④金額NA" localSheetId="59">#REF!</definedName>
    <definedName name="④金額NA" localSheetId="45">#REF!</definedName>
    <definedName name="④金額NA" localSheetId="46">#REF!</definedName>
    <definedName name="④金額NA" localSheetId="47">#REF!</definedName>
    <definedName name="④金額NA" localSheetId="50">#REF!</definedName>
    <definedName name="④金額NA" localSheetId="51">#REF!</definedName>
    <definedName name="④金額NA" localSheetId="52">#REF!</definedName>
    <definedName name="④金額NA" localSheetId="53">#REF!</definedName>
    <definedName name="④金額NA" localSheetId="71">#REF!</definedName>
    <definedName name="④金額NA" localSheetId="72">#REF!</definedName>
    <definedName name="④金額NA">#REF!</definedName>
    <definedName name="④購入金額NA" localSheetId="4">#REF!</definedName>
    <definedName name="④購入金額NA" localSheetId="21">#REF!</definedName>
    <definedName name="④購入金額NA" localSheetId="27">#REF!</definedName>
    <definedName name="④購入金額NA" localSheetId="28">#REF!</definedName>
    <definedName name="④購入金額NA" localSheetId="29">#REF!</definedName>
    <definedName name="④購入金額NA" localSheetId="30">#REF!</definedName>
    <definedName name="④購入金額NA" localSheetId="31">#REF!</definedName>
    <definedName name="④購入金額NA" localSheetId="32">#REF!</definedName>
    <definedName name="④購入金額NA" localSheetId="39">#REF!</definedName>
    <definedName name="④購入金額NA" localSheetId="37">#REF!</definedName>
    <definedName name="④購入金額NA" localSheetId="17">#REF!</definedName>
    <definedName name="④購入金額NA" localSheetId="20">#REF!</definedName>
    <definedName name="④購入金額NA" localSheetId="54">#REF!</definedName>
    <definedName name="④購入金額NA" localSheetId="55">#REF!</definedName>
    <definedName name="④購入金額NA" localSheetId="56">#REF!</definedName>
    <definedName name="④購入金額NA" localSheetId="57">#REF!</definedName>
    <definedName name="④購入金額NA" localSheetId="58">#REF!</definedName>
    <definedName name="④購入金額NA" localSheetId="59">#REF!</definedName>
    <definedName name="④購入金額NA" localSheetId="45">#REF!</definedName>
    <definedName name="④購入金額NA" localSheetId="46">#REF!</definedName>
    <definedName name="④購入金額NA" localSheetId="47">#REF!</definedName>
    <definedName name="④購入金額NA" localSheetId="50">#REF!</definedName>
    <definedName name="④購入金額NA" localSheetId="51">#REF!</definedName>
    <definedName name="④購入金額NA" localSheetId="52">#REF!</definedName>
    <definedName name="④購入金額NA" localSheetId="53">#REF!</definedName>
    <definedName name="④購入金額NA" localSheetId="71">#REF!</definedName>
    <definedName name="④購入金額NA" localSheetId="72">#REF!</definedName>
    <definedName name="④購入金額NA">#REF!</definedName>
    <definedName name="⑤不明" localSheetId="4">#REF!</definedName>
    <definedName name="⑤不明" localSheetId="21">#REF!</definedName>
    <definedName name="⑤不明" localSheetId="27">#REF!</definedName>
    <definedName name="⑤不明" localSheetId="28">#REF!</definedName>
    <definedName name="⑤不明" localSheetId="29">#REF!</definedName>
    <definedName name="⑤不明" localSheetId="30">#REF!</definedName>
    <definedName name="⑤不明" localSheetId="31">#REF!</definedName>
    <definedName name="⑤不明" localSheetId="32">#REF!</definedName>
    <definedName name="⑤不明" localSheetId="39">#REF!</definedName>
    <definedName name="⑤不明" localSheetId="37">#REF!</definedName>
    <definedName name="⑤不明" localSheetId="17">#REF!</definedName>
    <definedName name="⑤不明" localSheetId="20">#REF!</definedName>
    <definedName name="⑤不明" localSheetId="54">#REF!</definedName>
    <definedName name="⑤不明" localSheetId="55">#REF!</definedName>
    <definedName name="⑤不明" localSheetId="56">#REF!</definedName>
    <definedName name="⑤不明" localSheetId="57">#REF!</definedName>
    <definedName name="⑤不明" localSheetId="58">#REF!</definedName>
    <definedName name="⑤不明" localSheetId="59">#REF!</definedName>
    <definedName name="⑤不明" localSheetId="45">#REF!</definedName>
    <definedName name="⑤不明" localSheetId="46">#REF!</definedName>
    <definedName name="⑤不明" localSheetId="47">#REF!</definedName>
    <definedName name="⑤不明" localSheetId="50">#REF!</definedName>
    <definedName name="⑤不明" localSheetId="51">#REF!</definedName>
    <definedName name="⑤不明" localSheetId="52">#REF!</definedName>
    <definedName name="⑤不明" localSheetId="53">#REF!</definedName>
    <definedName name="⑤不明" localSheetId="71">#REF!</definedName>
    <definedName name="⑤不明" localSheetId="72">#REF!</definedName>
    <definedName name="⑤不明">#REF!</definedName>
    <definedName name="⑥購入率" localSheetId="4">#REF!</definedName>
    <definedName name="⑥購入率" localSheetId="21">#REF!</definedName>
    <definedName name="⑥購入率" localSheetId="27">#REF!</definedName>
    <definedName name="⑥購入率" localSheetId="28">#REF!</definedName>
    <definedName name="⑥購入率" localSheetId="29">#REF!</definedName>
    <definedName name="⑥購入率" localSheetId="30">#REF!</definedName>
    <definedName name="⑥購入率" localSheetId="31">#REF!</definedName>
    <definedName name="⑥購入率" localSheetId="32">#REF!</definedName>
    <definedName name="⑥購入率" localSheetId="39">#REF!</definedName>
    <definedName name="⑥購入率" localSheetId="37">#REF!</definedName>
    <definedName name="⑥購入率" localSheetId="17">#REF!</definedName>
    <definedName name="⑥購入率" localSheetId="20">#REF!</definedName>
    <definedName name="⑥購入率" localSheetId="54">#REF!</definedName>
    <definedName name="⑥購入率" localSheetId="55">#REF!</definedName>
    <definedName name="⑥購入率" localSheetId="56">#REF!</definedName>
    <definedName name="⑥購入率" localSheetId="57">#REF!</definedName>
    <definedName name="⑥購入率" localSheetId="58">#REF!</definedName>
    <definedName name="⑥購入率" localSheetId="59">#REF!</definedName>
    <definedName name="⑥購入率" localSheetId="45">#REF!</definedName>
    <definedName name="⑥購入率" localSheetId="46">#REF!</definedName>
    <definedName name="⑥購入率" localSheetId="47">#REF!</definedName>
    <definedName name="⑥購入率" localSheetId="50">#REF!</definedName>
    <definedName name="⑥購入率" localSheetId="51">#REF!</definedName>
    <definedName name="⑥購入率" localSheetId="52">#REF!</definedName>
    <definedName name="⑥購入率" localSheetId="53">#REF!</definedName>
    <definedName name="⑥購入率" localSheetId="71">#REF!</definedName>
    <definedName name="⑥購入率" localSheetId="72">#REF!</definedName>
    <definedName name="⑥購入率">#REF!</definedName>
    <definedName name="⑦全体単価" localSheetId="4">#REF!</definedName>
    <definedName name="⑦全体単価" localSheetId="21">#REF!</definedName>
    <definedName name="⑦全体単価" localSheetId="27">#REF!</definedName>
    <definedName name="⑦全体単価" localSheetId="28">#REF!</definedName>
    <definedName name="⑦全体単価" localSheetId="29">#REF!</definedName>
    <definedName name="⑦全体単価" localSheetId="30">#REF!</definedName>
    <definedName name="⑦全体単価" localSheetId="31">#REF!</definedName>
    <definedName name="⑦全体単価" localSheetId="32">#REF!</definedName>
    <definedName name="⑦全体単価" localSheetId="39">#REF!</definedName>
    <definedName name="⑦全体単価" localSheetId="37">#REF!</definedName>
    <definedName name="⑦全体単価" localSheetId="17">#REF!</definedName>
    <definedName name="⑦全体単価" localSheetId="20">#REF!</definedName>
    <definedName name="⑦全体単価" localSheetId="54">#REF!</definedName>
    <definedName name="⑦全体単価" localSheetId="55">#REF!</definedName>
    <definedName name="⑦全体単価" localSheetId="56">#REF!</definedName>
    <definedName name="⑦全体単価" localSheetId="57">#REF!</definedName>
    <definedName name="⑦全体単価" localSheetId="58">#REF!</definedName>
    <definedName name="⑦全体単価" localSheetId="59">#REF!</definedName>
    <definedName name="⑦全体単価" localSheetId="45">#REF!</definedName>
    <definedName name="⑦全体単価" localSheetId="46">#REF!</definedName>
    <definedName name="⑦全体単価" localSheetId="47">#REF!</definedName>
    <definedName name="⑦全体単価" localSheetId="50">#REF!</definedName>
    <definedName name="⑦全体単価" localSheetId="51">#REF!</definedName>
    <definedName name="⑦全体単価" localSheetId="52">#REF!</definedName>
    <definedName name="⑦全体単価" localSheetId="53">#REF!</definedName>
    <definedName name="⑦全体単価" localSheetId="71">#REF!</definedName>
    <definedName name="⑦全体単価" localSheetId="72">#REF!</definedName>
    <definedName name="⑦全体単価">#REF!</definedName>
    <definedName name="⑦平均単価" localSheetId="4">#REF!</definedName>
    <definedName name="⑦平均単価" localSheetId="21">#REF!</definedName>
    <definedName name="⑦平均単価" localSheetId="27">#REF!</definedName>
    <definedName name="⑦平均単価" localSheetId="28">#REF!</definedName>
    <definedName name="⑦平均単価" localSheetId="29">#REF!</definedName>
    <definedName name="⑦平均単価" localSheetId="30">#REF!</definedName>
    <definedName name="⑦平均単価" localSheetId="31">#REF!</definedName>
    <definedName name="⑦平均単価" localSheetId="32">#REF!</definedName>
    <definedName name="⑦平均単価" localSheetId="39">#REF!</definedName>
    <definedName name="⑦平均単価" localSheetId="37">#REF!</definedName>
    <definedName name="⑦平均単価" localSheetId="17">#REF!</definedName>
    <definedName name="⑦平均単価" localSheetId="20">#REF!</definedName>
    <definedName name="⑦平均単価" localSheetId="54">#REF!</definedName>
    <definedName name="⑦平均単価" localSheetId="55">#REF!</definedName>
    <definedName name="⑦平均単価" localSheetId="56">#REF!</definedName>
    <definedName name="⑦平均単価" localSheetId="57">#REF!</definedName>
    <definedName name="⑦平均単価" localSheetId="58">#REF!</definedName>
    <definedName name="⑦平均単価" localSheetId="59">#REF!</definedName>
    <definedName name="⑦平均単価" localSheetId="45">#REF!</definedName>
    <definedName name="⑦平均単価" localSheetId="46">#REF!</definedName>
    <definedName name="⑦平均単価" localSheetId="47">#REF!</definedName>
    <definedName name="⑦平均単価" localSheetId="50">#REF!</definedName>
    <definedName name="⑦平均単価" localSheetId="51">#REF!</definedName>
    <definedName name="⑦平均単価" localSheetId="52">#REF!</definedName>
    <definedName name="⑦平均単価" localSheetId="53">#REF!</definedName>
    <definedName name="⑦平均単価" localSheetId="71">#REF!</definedName>
    <definedName name="⑦平均単価" localSheetId="72">#REF!</definedName>
    <definedName name="⑦平均単価">#REF!</definedName>
    <definedName name="A_impresión_IM" localSheetId="4">#REF!</definedName>
    <definedName name="A_impresión_IM" localSheetId="21">#REF!</definedName>
    <definedName name="A_impresión_IM" localSheetId="17">#REF!</definedName>
    <definedName name="A_impresión_IM" localSheetId="56">#REF!</definedName>
    <definedName name="A_impresión_IM" localSheetId="57">#REF!</definedName>
    <definedName name="A_impresión_IM" localSheetId="58">#REF!</definedName>
    <definedName name="A_impresión_IM" localSheetId="59">#REF!</definedName>
    <definedName name="A_impresión_IM" localSheetId="71">#REF!</definedName>
    <definedName name="A_impresión_IM" localSheetId="72">#REF!</definedName>
    <definedName name="A_impresión_IM">#REF!</definedName>
    <definedName name="aaa" localSheetId="4">#REF!</definedName>
    <definedName name="aaa" localSheetId="74">#REF!</definedName>
    <definedName name="aaa" localSheetId="75">#REF!</definedName>
    <definedName name="aaa" localSheetId="76">#REF!</definedName>
    <definedName name="aaa" localSheetId="12">#REF!</definedName>
    <definedName name="aaa" localSheetId="21">#REF!</definedName>
    <definedName name="aaa" localSheetId="26">#REF!</definedName>
    <definedName name="aaa" localSheetId="27">#REF!</definedName>
    <definedName name="aaa" localSheetId="28">#REF!</definedName>
    <definedName name="aaa" localSheetId="29">#REF!</definedName>
    <definedName name="aaa" localSheetId="30">#REF!</definedName>
    <definedName name="aaa" localSheetId="13">#REF!</definedName>
    <definedName name="aaa" localSheetId="31">#REF!</definedName>
    <definedName name="aaa" localSheetId="32">#REF!</definedName>
    <definedName name="aaa" localSheetId="33">#REF!</definedName>
    <definedName name="aaa" localSheetId="34">#REF!</definedName>
    <definedName name="aaa" localSheetId="35">#REF!</definedName>
    <definedName name="aaa" localSheetId="39">#REF!</definedName>
    <definedName name="aaa" localSheetId="14">#REF!</definedName>
    <definedName name="aaa" localSheetId="15">#REF!</definedName>
    <definedName name="aaa" localSheetId="16">#REF!</definedName>
    <definedName name="aaa" localSheetId="37">#REF!</definedName>
    <definedName name="aaa" localSheetId="17">#REF!</definedName>
    <definedName name="aaa" localSheetId="19">#REF!</definedName>
    <definedName name="aaa" localSheetId="20">#REF!</definedName>
    <definedName name="aaa" localSheetId="54">#REF!</definedName>
    <definedName name="aaa" localSheetId="55">#REF!</definedName>
    <definedName name="aaa" localSheetId="56">#REF!</definedName>
    <definedName name="aaa" localSheetId="57">#REF!</definedName>
    <definedName name="aaa" localSheetId="58">#REF!</definedName>
    <definedName name="aaa" localSheetId="59">#REF!</definedName>
    <definedName name="aaa" localSheetId="45">#REF!</definedName>
    <definedName name="aaa" localSheetId="46">#REF!</definedName>
    <definedName name="aaa" localSheetId="47">#REF!</definedName>
    <definedName name="aaa" localSheetId="50">#REF!</definedName>
    <definedName name="aaa" localSheetId="51">#REF!</definedName>
    <definedName name="aaa" localSheetId="52">#REF!</definedName>
    <definedName name="aaa" localSheetId="53">#REF!</definedName>
    <definedName name="aaa" localSheetId="68">#REF!</definedName>
    <definedName name="aaa" localSheetId="69">#REF!</definedName>
    <definedName name="aaa" localSheetId="70">#REF!</definedName>
    <definedName name="aaa" localSheetId="71">#REF!</definedName>
    <definedName name="aaa" localSheetId="72">#REF!</definedName>
    <definedName name="aaa" localSheetId="73">#REF!</definedName>
    <definedName name="aaa" localSheetId="78">#REF!</definedName>
    <definedName name="aaa" localSheetId="62">#REF!</definedName>
    <definedName name="aaa" localSheetId="63">#REF!</definedName>
    <definedName name="aaa" localSheetId="64">#REF!</definedName>
    <definedName name="aaa" localSheetId="65">#REF!</definedName>
    <definedName name="aaa" localSheetId="66">#REF!</definedName>
    <definedName name="aaa" localSheetId="67">#REF!</definedName>
    <definedName name="aaa">#REF!</definedName>
    <definedName name="AACV" localSheetId="4">#REF!</definedName>
    <definedName name="AACV" localSheetId="74">#REF!</definedName>
    <definedName name="AACV" localSheetId="75">#REF!</definedName>
    <definedName name="AACV" localSheetId="76">#REF!</definedName>
    <definedName name="AACV" localSheetId="21">#REF!</definedName>
    <definedName name="AACV" localSheetId="39">#REF!</definedName>
    <definedName name="AACV" localSheetId="17">#REF!</definedName>
    <definedName name="AACV" localSheetId="56">#REF!</definedName>
    <definedName name="AACV" localSheetId="57">#REF!</definedName>
    <definedName name="AACV" localSheetId="58">#REF!</definedName>
    <definedName name="AACV" localSheetId="59">#REF!</definedName>
    <definedName name="AACV" localSheetId="68">#REF!</definedName>
    <definedName name="AACV" localSheetId="69">#REF!</definedName>
    <definedName name="AACV" localSheetId="70">#REF!</definedName>
    <definedName name="AACV" localSheetId="71">#REF!</definedName>
    <definedName name="AACV" localSheetId="72">#REF!</definedName>
    <definedName name="AACV" localSheetId="73">#REF!</definedName>
    <definedName name="AACV" localSheetId="78">#REF!</definedName>
    <definedName name="AACV" localSheetId="62">#REF!</definedName>
    <definedName name="AACV" localSheetId="63">#REF!</definedName>
    <definedName name="AACV" localSheetId="64">#REF!</definedName>
    <definedName name="AACV" localSheetId="66">#REF!</definedName>
    <definedName name="AACV" localSheetId="67">#REF!</definedName>
    <definedName name="AACV">#REF!</definedName>
    <definedName name="aby" localSheetId="4">#REF!</definedName>
    <definedName name="aby" localSheetId="21">#REF!</definedName>
    <definedName name="aby" localSheetId="39">#REF!</definedName>
    <definedName name="aby" localSheetId="17">#REF!</definedName>
    <definedName name="aby" localSheetId="56">#REF!</definedName>
    <definedName name="aby" localSheetId="57">#REF!</definedName>
    <definedName name="aby" localSheetId="58">#REF!</definedName>
    <definedName name="aby" localSheetId="59">#REF!</definedName>
    <definedName name="aby" localSheetId="71">#REF!</definedName>
    <definedName name="aby" localSheetId="72">#REF!</definedName>
    <definedName name="aby">#REF!</definedName>
    <definedName name="aqsw" localSheetId="4">#REF!</definedName>
    <definedName name="aqsw" localSheetId="21">#REF!</definedName>
    <definedName name="aqsw" localSheetId="17">#REF!</definedName>
    <definedName name="aqsw" localSheetId="56">#REF!</definedName>
    <definedName name="aqsw" localSheetId="57">#REF!</definedName>
    <definedName name="aqsw" localSheetId="58">#REF!</definedName>
    <definedName name="aqsw" localSheetId="59">#REF!</definedName>
    <definedName name="aqsw" localSheetId="71">#REF!</definedName>
    <definedName name="aqsw" localSheetId="72">#REF!</definedName>
    <definedName name="aqsw">#REF!</definedName>
    <definedName name="area310000" localSheetId="21">'２－１０　所得と出国率'!#REF!</definedName>
    <definedName name="area390003" localSheetId="21">'２－１０　所得と出国率'!#REF!</definedName>
    <definedName name="asd" localSheetId="4">#REF!</definedName>
    <definedName name="asd" localSheetId="21">#REF!</definedName>
    <definedName name="asd" localSheetId="39">#REF!</definedName>
    <definedName name="asd" localSheetId="17">#REF!</definedName>
    <definedName name="asd" localSheetId="56">#REF!</definedName>
    <definedName name="asd" localSheetId="57">#REF!</definedName>
    <definedName name="asd" localSheetId="58">#REF!</definedName>
    <definedName name="asd" localSheetId="59">#REF!</definedName>
    <definedName name="asd" localSheetId="71">#REF!</definedName>
    <definedName name="asd" localSheetId="72">#REF!</definedName>
    <definedName name="asd">#REF!</definedName>
    <definedName name="ASEW" localSheetId="4">#REF!</definedName>
    <definedName name="ASEW" localSheetId="21">#REF!</definedName>
    <definedName name="ASEW" localSheetId="17">#REF!</definedName>
    <definedName name="ASEW" localSheetId="71">#REF!</definedName>
    <definedName name="ASEW" localSheetId="72">#REF!</definedName>
    <definedName name="ASEW">#REF!</definedName>
    <definedName name="ASKIEU" localSheetId="4">#REF!</definedName>
    <definedName name="ASKIEU" localSheetId="74">#REF!</definedName>
    <definedName name="ASKIEU" localSheetId="75">#REF!</definedName>
    <definedName name="ASKIEU" localSheetId="76">#REF!</definedName>
    <definedName name="ASKIEU" localSheetId="12">#REF!</definedName>
    <definedName name="ASKIEU" localSheetId="21">#REF!</definedName>
    <definedName name="ASKIEU" localSheetId="26">#REF!</definedName>
    <definedName name="ASKIEU" localSheetId="27">#REF!</definedName>
    <definedName name="ASKIEU" localSheetId="28">#REF!</definedName>
    <definedName name="ASKIEU" localSheetId="29">#REF!</definedName>
    <definedName name="ASKIEU" localSheetId="30">#REF!</definedName>
    <definedName name="ASKIEU" localSheetId="13">#REF!</definedName>
    <definedName name="ASKIEU" localSheetId="31">#REF!</definedName>
    <definedName name="ASKIEU" localSheetId="32">#REF!</definedName>
    <definedName name="ASKIEU" localSheetId="33">#REF!</definedName>
    <definedName name="ASKIEU" localSheetId="34">#REF!</definedName>
    <definedName name="ASKIEU" localSheetId="35">#REF!</definedName>
    <definedName name="ASKIEU" localSheetId="39">#REF!</definedName>
    <definedName name="ASKIEU" localSheetId="14">#REF!</definedName>
    <definedName name="ASKIEU" localSheetId="15">#REF!</definedName>
    <definedName name="ASKIEU" localSheetId="16">#REF!</definedName>
    <definedName name="ASKIEU" localSheetId="37">#REF!</definedName>
    <definedName name="ASKIEU" localSheetId="17">#REF!</definedName>
    <definedName name="ASKIEU" localSheetId="19">#REF!</definedName>
    <definedName name="ASKIEU" localSheetId="20">#REF!</definedName>
    <definedName name="ASKIEU" localSheetId="54">#REF!</definedName>
    <definedName name="ASKIEU" localSheetId="55">#REF!</definedName>
    <definedName name="ASKIEU" localSheetId="56">#REF!</definedName>
    <definedName name="ASKIEU" localSheetId="57">#REF!</definedName>
    <definedName name="ASKIEU" localSheetId="58">#REF!</definedName>
    <definedName name="ASKIEU" localSheetId="59">#REF!</definedName>
    <definedName name="ASKIEU" localSheetId="45">#REF!</definedName>
    <definedName name="ASKIEU" localSheetId="46">#REF!</definedName>
    <definedName name="ASKIEU" localSheetId="47">#REF!</definedName>
    <definedName name="ASKIEU" localSheetId="50">#REF!</definedName>
    <definedName name="ASKIEU" localSheetId="51">#REF!</definedName>
    <definedName name="ASKIEU" localSheetId="52">#REF!</definedName>
    <definedName name="ASKIEU" localSheetId="53">#REF!</definedName>
    <definedName name="ASKIEU" localSheetId="68">#REF!</definedName>
    <definedName name="ASKIEU" localSheetId="69">#REF!</definedName>
    <definedName name="ASKIEU" localSheetId="70">#REF!</definedName>
    <definedName name="ASKIEU" localSheetId="71">#REF!</definedName>
    <definedName name="ASKIEU" localSheetId="72">#REF!</definedName>
    <definedName name="ASKIEU" localSheetId="73">#REF!</definedName>
    <definedName name="ASKIEU" localSheetId="78">#REF!</definedName>
    <definedName name="ASKIEU" localSheetId="62">#REF!</definedName>
    <definedName name="ASKIEU" localSheetId="63">#REF!</definedName>
    <definedName name="ASKIEU" localSheetId="64">#REF!</definedName>
    <definedName name="ASKIEU" localSheetId="65">#REF!</definedName>
    <definedName name="ASKIEU" localSheetId="66">#REF!</definedName>
    <definedName name="ASKIEU" localSheetId="67">#REF!</definedName>
    <definedName name="ASKIEU">#REF!</definedName>
    <definedName name="ASW" localSheetId="4">#REF!</definedName>
    <definedName name="ASW" localSheetId="74">#REF!</definedName>
    <definedName name="ASW" localSheetId="75">#REF!</definedName>
    <definedName name="ASW" localSheetId="76">#REF!</definedName>
    <definedName name="ASW" localSheetId="21">#REF!</definedName>
    <definedName name="ASW" localSheetId="39">#REF!</definedName>
    <definedName name="ASW" localSheetId="17">#REF!</definedName>
    <definedName name="ASW" localSheetId="56">#REF!</definedName>
    <definedName name="ASW" localSheetId="57">#REF!</definedName>
    <definedName name="ASW" localSheetId="58">#REF!</definedName>
    <definedName name="ASW" localSheetId="59">#REF!</definedName>
    <definedName name="ASW" localSheetId="68">#REF!</definedName>
    <definedName name="ASW" localSheetId="69">#REF!</definedName>
    <definedName name="ASW" localSheetId="70">#REF!</definedName>
    <definedName name="ASW" localSheetId="71">#REF!</definedName>
    <definedName name="ASW" localSheetId="72">#REF!</definedName>
    <definedName name="ASW" localSheetId="73">#REF!</definedName>
    <definedName name="ASW" localSheetId="78">#REF!</definedName>
    <definedName name="ASW" localSheetId="62">#REF!</definedName>
    <definedName name="ASW" localSheetId="63">#REF!</definedName>
    <definedName name="ASW" localSheetId="64">#REF!</definedName>
    <definedName name="ASW" localSheetId="66">#REF!</definedName>
    <definedName name="ASW" localSheetId="67">#REF!</definedName>
    <definedName name="ASW">#REF!</definedName>
    <definedName name="atesaki" localSheetId="4">[2]その他!#REF!</definedName>
    <definedName name="atesaki" localSheetId="21">[2]その他!#REF!</definedName>
    <definedName name="atesaki" localSheetId="27">[2]その他!#REF!</definedName>
    <definedName name="atesaki" localSheetId="28">[2]その他!#REF!</definedName>
    <definedName name="atesaki" localSheetId="29">[2]その他!#REF!</definedName>
    <definedName name="atesaki" localSheetId="30">[2]その他!#REF!</definedName>
    <definedName name="atesaki" localSheetId="31">[2]その他!#REF!</definedName>
    <definedName name="atesaki" localSheetId="32">[2]その他!#REF!</definedName>
    <definedName name="atesaki" localSheetId="39">[2]その他!#REF!</definedName>
    <definedName name="atesaki" localSheetId="37">[2]その他!#REF!</definedName>
    <definedName name="atesaki" localSheetId="17">[2]その他!#REF!</definedName>
    <definedName name="atesaki" localSheetId="20">[2]その他!#REF!</definedName>
    <definedName name="atesaki" localSheetId="54">[2]その他!#REF!</definedName>
    <definedName name="atesaki" localSheetId="55">[2]その他!#REF!</definedName>
    <definedName name="atesaki" localSheetId="56">[2]その他!#REF!</definedName>
    <definedName name="atesaki" localSheetId="57">[2]その他!#REF!</definedName>
    <definedName name="atesaki" localSheetId="58">[2]その他!#REF!</definedName>
    <definedName name="atesaki" localSheetId="59">[2]その他!#REF!</definedName>
    <definedName name="atesaki" localSheetId="45">[2]その他!#REF!</definedName>
    <definedName name="atesaki" localSheetId="46">[2]その他!#REF!</definedName>
    <definedName name="atesaki" localSheetId="47">[2]その他!#REF!</definedName>
    <definedName name="atesaki" localSheetId="50">[2]その他!#REF!</definedName>
    <definedName name="atesaki" localSheetId="51">[2]その他!#REF!</definedName>
    <definedName name="atesaki" localSheetId="52">[2]その他!#REF!</definedName>
    <definedName name="atesaki" localSheetId="53">[2]その他!#REF!</definedName>
    <definedName name="atesaki" localSheetId="71">[2]その他!#REF!</definedName>
    <definedName name="atesaki" localSheetId="72">[2]その他!#REF!</definedName>
    <definedName name="atesaki">[2]その他!#REF!</definedName>
    <definedName name="AXZC" localSheetId="4">#REF!</definedName>
    <definedName name="AXZC" localSheetId="74">#REF!</definedName>
    <definedName name="AXZC" localSheetId="75">#REF!</definedName>
    <definedName name="AXZC" localSheetId="76">#REF!</definedName>
    <definedName name="AXZC" localSheetId="21">#REF!</definedName>
    <definedName name="AXZC" localSheetId="39">#REF!</definedName>
    <definedName name="AXZC" localSheetId="17">#REF!</definedName>
    <definedName name="AXZC" localSheetId="56">#REF!</definedName>
    <definedName name="AXZC" localSheetId="57">#REF!</definedName>
    <definedName name="AXZC" localSheetId="58">#REF!</definedName>
    <definedName name="AXZC" localSheetId="59">#REF!</definedName>
    <definedName name="AXZC" localSheetId="68">#REF!</definedName>
    <definedName name="AXZC" localSheetId="69">#REF!</definedName>
    <definedName name="AXZC" localSheetId="70">#REF!</definedName>
    <definedName name="AXZC" localSheetId="71">#REF!</definedName>
    <definedName name="AXZC" localSheetId="72">#REF!</definedName>
    <definedName name="AXZC" localSheetId="73">#REF!</definedName>
    <definedName name="AXZC" localSheetId="78">#REF!</definedName>
    <definedName name="AXZC" localSheetId="62">#REF!</definedName>
    <definedName name="AXZC" localSheetId="63">#REF!</definedName>
    <definedName name="AXZC" localSheetId="64">#REF!</definedName>
    <definedName name="AXZC" localSheetId="66">#REF!</definedName>
    <definedName name="AXZC" localSheetId="67">#REF!</definedName>
    <definedName name="AXZC">#REF!</definedName>
    <definedName name="bvd" localSheetId="4">#REF!</definedName>
    <definedName name="bvd" localSheetId="21">#REF!</definedName>
    <definedName name="bvd" localSheetId="39">#REF!</definedName>
    <definedName name="bvd" localSheetId="17">#REF!</definedName>
    <definedName name="bvd" localSheetId="56">#REF!</definedName>
    <definedName name="bvd" localSheetId="57">#REF!</definedName>
    <definedName name="bvd" localSheetId="58">#REF!</definedName>
    <definedName name="bvd" localSheetId="59">#REF!</definedName>
    <definedName name="bvd" localSheetId="71">#REF!</definedName>
    <definedName name="bvd" localSheetId="72">#REF!</definedName>
    <definedName name="bvd">#REF!</definedName>
    <definedName name="Data" localSheetId="4">'[3]１．.経済活動別県内総生産'!#REF!</definedName>
    <definedName name="Data" localSheetId="21">'[3]１．.経済活動別県内総生産'!#REF!</definedName>
    <definedName name="Data" localSheetId="27">'[3]１．.経済活動別県内総生産'!#REF!</definedName>
    <definedName name="Data" localSheetId="28">'[3]１．.経済活動別県内総生産'!#REF!</definedName>
    <definedName name="Data" localSheetId="29">'[3]１．.経済活動別県内総生産'!#REF!</definedName>
    <definedName name="Data" localSheetId="30">'[3]１．.経済活動別県内総生産'!#REF!</definedName>
    <definedName name="Data" localSheetId="31">'[3]１．.経済活動別県内総生産'!#REF!</definedName>
    <definedName name="Data" localSheetId="32">'[3]１．.経済活動別県内総生産'!#REF!</definedName>
    <definedName name="Data" localSheetId="39">'[3]１．.経済活動別県内総生産'!#REF!</definedName>
    <definedName name="Data" localSheetId="37">'[3]１．.経済活動別県内総生産'!#REF!</definedName>
    <definedName name="Data" localSheetId="17">'[3]１．.経済活動別県内総生産'!#REF!</definedName>
    <definedName name="Data" localSheetId="20">'[3]１．.経済活動別県内総生産'!#REF!</definedName>
    <definedName name="Data" localSheetId="54">'[3]１．.経済活動別県内総生産'!#REF!</definedName>
    <definedName name="Data" localSheetId="55">'[3]１．.経済活動別県内総生産'!#REF!</definedName>
    <definedName name="Data" localSheetId="56">'[3]１．.経済活動別県内総生産'!#REF!</definedName>
    <definedName name="Data" localSheetId="57">'[3]１．.経済活動別県内総生産'!#REF!</definedName>
    <definedName name="Data" localSheetId="58">'[3]１．.経済活動別県内総生産'!#REF!</definedName>
    <definedName name="Data" localSheetId="59">'[3]１．.経済活動別県内総生産'!#REF!</definedName>
    <definedName name="Data" localSheetId="45">'[3]１．.経済活動別県内総生産'!#REF!</definedName>
    <definedName name="Data" localSheetId="46">'[3]１．.経済活動別県内総生産'!#REF!</definedName>
    <definedName name="Data" localSheetId="47">'[3]１．.経済活動別県内総生産'!#REF!</definedName>
    <definedName name="Data" localSheetId="50">'[3]１．.経済活動別県内総生産'!#REF!</definedName>
    <definedName name="Data" localSheetId="51">'[3]１．.経済活動別県内総生産'!#REF!</definedName>
    <definedName name="Data" localSheetId="52">'[3]１．.経済活動別県内総生産'!#REF!</definedName>
    <definedName name="Data" localSheetId="53">'[3]１．.経済活動別県内総生産'!#REF!</definedName>
    <definedName name="Data" localSheetId="71">'[3]１．.経済活動別県内総生産'!#REF!</definedName>
    <definedName name="Data" localSheetId="72">'[3]１．.経済活動別県内総生産'!#REF!</definedName>
    <definedName name="Data">'[3]１．.経済活動別県内総生産'!#REF!</definedName>
    <definedName name="_xlnm.Database" localSheetId="4">#REF!</definedName>
    <definedName name="_xlnm.Database" localSheetId="74">#REF!</definedName>
    <definedName name="_xlnm.Database" localSheetId="75">#REF!</definedName>
    <definedName name="_xlnm.Database" localSheetId="76">#REF!</definedName>
    <definedName name="_xlnm.Database" localSheetId="12">#REF!</definedName>
    <definedName name="_xlnm.Database" localSheetId="21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13">#REF!</definedName>
    <definedName name="_xlnm.Database" localSheetId="31">#REF!</definedName>
    <definedName name="_xlnm.Database" localSheetId="32">#REF!</definedName>
    <definedName name="_xlnm.Database" localSheetId="33">#REF!</definedName>
    <definedName name="_xlnm.Database" localSheetId="34">#REF!</definedName>
    <definedName name="_xlnm.Database" localSheetId="35">#REF!</definedName>
    <definedName name="_xlnm.Database" localSheetId="39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37">#REF!</definedName>
    <definedName name="_xlnm.Database" localSheetId="17">#REF!</definedName>
    <definedName name="_xlnm.Database" localSheetId="19">#REF!</definedName>
    <definedName name="_xlnm.Database" localSheetId="20">#REF!</definedName>
    <definedName name="_xlnm.Database" localSheetId="54">#REF!</definedName>
    <definedName name="_xlnm.Database" localSheetId="55">#REF!</definedName>
    <definedName name="_xlnm.Database" localSheetId="56">#REF!</definedName>
    <definedName name="_xlnm.Database" localSheetId="57">#REF!</definedName>
    <definedName name="_xlnm.Database" localSheetId="58">#REF!</definedName>
    <definedName name="_xlnm.Database" localSheetId="59">#REF!</definedName>
    <definedName name="_xlnm.Database" localSheetId="45">#REF!</definedName>
    <definedName name="_xlnm.Database" localSheetId="46">#REF!</definedName>
    <definedName name="_xlnm.Database" localSheetId="47">#REF!</definedName>
    <definedName name="_xlnm.Database" localSheetId="50">#REF!</definedName>
    <definedName name="_xlnm.Database" localSheetId="51">#REF!</definedName>
    <definedName name="_xlnm.Database" localSheetId="52">#REF!</definedName>
    <definedName name="_xlnm.Database" localSheetId="53">#REF!</definedName>
    <definedName name="_xlnm.Database" localSheetId="68">#REF!</definedName>
    <definedName name="_xlnm.Database" localSheetId="69">#REF!</definedName>
    <definedName name="_xlnm.Database" localSheetId="70">#REF!</definedName>
    <definedName name="_xlnm.Database" localSheetId="71">#REF!</definedName>
    <definedName name="_xlnm.Database" localSheetId="72">#REF!</definedName>
    <definedName name="_xlnm.Database" localSheetId="73">#REF!</definedName>
    <definedName name="_xlnm.Database" localSheetId="78">#REF!</definedName>
    <definedName name="_xlnm.Database" localSheetId="62">#REF!</definedName>
    <definedName name="_xlnm.Database" localSheetId="63">#REF!</definedName>
    <definedName name="_xlnm.Database" localSheetId="64">#REF!</definedName>
    <definedName name="_xlnm.Database" localSheetId="65">#REF!</definedName>
    <definedName name="_xlnm.Database" localSheetId="66">#REF!</definedName>
    <definedName name="_xlnm.Database" localSheetId="67">#REF!</definedName>
    <definedName name="_xlnm.Database">#REF!</definedName>
    <definedName name="DataEnd" localSheetId="4">'[3]１．.経済活動別県内総生産'!#REF!</definedName>
    <definedName name="DataEnd" localSheetId="21">'[3]１．.経済活動別県内総生産'!#REF!</definedName>
    <definedName name="DataEnd" localSheetId="27">'[3]１．.経済活動別県内総生産'!#REF!</definedName>
    <definedName name="DataEnd" localSheetId="28">'[3]１．.経済活動別県内総生産'!#REF!</definedName>
    <definedName name="DataEnd" localSheetId="29">'[3]１．.経済活動別県内総生産'!#REF!</definedName>
    <definedName name="DataEnd" localSheetId="30">'[3]１．.経済活動別県内総生産'!#REF!</definedName>
    <definedName name="DataEnd" localSheetId="31">'[3]１．.経済活動別県内総生産'!#REF!</definedName>
    <definedName name="DataEnd" localSheetId="32">'[3]１．.経済活動別県内総生産'!#REF!</definedName>
    <definedName name="DataEnd" localSheetId="39">'[3]１．.経済活動別県内総生産'!#REF!</definedName>
    <definedName name="DataEnd" localSheetId="37">'[3]１．.経済活動別県内総生産'!#REF!</definedName>
    <definedName name="DataEnd" localSheetId="17">'[3]１．.経済活動別県内総生産'!#REF!</definedName>
    <definedName name="DataEnd" localSheetId="20">'[3]１．.経済活動別県内総生産'!#REF!</definedName>
    <definedName name="DataEnd" localSheetId="54">'[3]１．.経済活動別県内総生産'!#REF!</definedName>
    <definedName name="DataEnd" localSheetId="55">'[3]１．.経済活動別県内総生産'!#REF!</definedName>
    <definedName name="DataEnd" localSheetId="56">'[3]１．.経済活動別県内総生産'!#REF!</definedName>
    <definedName name="DataEnd" localSheetId="57">'[3]１．.経済活動別県内総生産'!#REF!</definedName>
    <definedName name="DataEnd" localSheetId="58">'[3]１．.経済活動別県内総生産'!#REF!</definedName>
    <definedName name="DataEnd" localSheetId="59">'[3]１．.経済活動別県内総生産'!#REF!</definedName>
    <definedName name="DataEnd" localSheetId="45">'[3]１．.経済活動別県内総生産'!#REF!</definedName>
    <definedName name="DataEnd" localSheetId="46">'[3]１．.経済活動別県内総生産'!#REF!</definedName>
    <definedName name="DataEnd" localSheetId="47">'[3]１．.経済活動別県内総生産'!#REF!</definedName>
    <definedName name="DataEnd" localSheetId="50">'[3]１．.経済活動別県内総生産'!#REF!</definedName>
    <definedName name="DataEnd" localSheetId="51">'[3]１．.経済活動別県内総生産'!#REF!</definedName>
    <definedName name="DataEnd" localSheetId="52">'[3]１．.経済活動別県内総生産'!#REF!</definedName>
    <definedName name="DataEnd" localSheetId="53">'[3]１．.経済活動別県内総生産'!#REF!</definedName>
    <definedName name="DataEnd" localSheetId="71">'[3]１．.経済活動別県内総生産'!#REF!</definedName>
    <definedName name="DataEnd" localSheetId="72">'[3]１．.経済活動別県内総生産'!#REF!</definedName>
    <definedName name="DataEnd">'[3]１．.経済活動別県内総生産'!#REF!</definedName>
    <definedName name="Eno_TM" localSheetId="4">'[4]1997  Table 1a Modified'!#REF!</definedName>
    <definedName name="Eno_TM" localSheetId="21">'[4]1997  Table 1a Modified'!#REF!</definedName>
    <definedName name="Eno_TM" localSheetId="17">'[4]1997  Table 1a Modified'!#REF!</definedName>
    <definedName name="Eno_TM" localSheetId="71">'[4]1997  Table 1a Modified'!#REF!</definedName>
    <definedName name="Eno_TM" localSheetId="72">'[4]1997  Table 1a Modified'!#REF!</definedName>
    <definedName name="Eno_TM">'[4]1997  Table 1a Modified'!#REF!</definedName>
    <definedName name="Eno_Tons" localSheetId="4">'[4]1997  Table 1a Modified'!#REF!</definedName>
    <definedName name="Eno_Tons" localSheetId="21">'[4]1997  Table 1a Modified'!#REF!</definedName>
    <definedName name="Eno_Tons" localSheetId="17">'[4]1997  Table 1a Modified'!#REF!</definedName>
    <definedName name="Eno_Tons" localSheetId="71">'[4]1997  Table 1a Modified'!#REF!</definedName>
    <definedName name="Eno_Tons" localSheetId="72">'[4]1997  Table 1a Modified'!#REF!</definedName>
    <definedName name="Eno_Tons">'[4]1997  Table 1a Modified'!#REF!</definedName>
    <definedName name="erdf" localSheetId="4">#REF!</definedName>
    <definedName name="erdf" localSheetId="21">#REF!</definedName>
    <definedName name="erdf" localSheetId="17">#REF!</definedName>
    <definedName name="erdf" localSheetId="56">#REF!</definedName>
    <definedName name="erdf" localSheetId="57">#REF!</definedName>
    <definedName name="erdf" localSheetId="58">#REF!</definedName>
    <definedName name="erdf" localSheetId="59">#REF!</definedName>
    <definedName name="erdf" localSheetId="71">#REF!</definedName>
    <definedName name="erdf" localSheetId="72">#REF!</definedName>
    <definedName name="erdf">#REF!</definedName>
    <definedName name="erxc" localSheetId="4">#REF!</definedName>
    <definedName name="erxc" localSheetId="21">#REF!</definedName>
    <definedName name="erxc" localSheetId="17">#REF!</definedName>
    <definedName name="erxc" localSheetId="56">#REF!</definedName>
    <definedName name="erxc" localSheetId="57">#REF!</definedName>
    <definedName name="erxc" localSheetId="58">#REF!</definedName>
    <definedName name="erxc" localSheetId="59">#REF!</definedName>
    <definedName name="erxc" localSheetId="71">#REF!</definedName>
    <definedName name="erxc" localSheetId="72">#REF!</definedName>
    <definedName name="erxc">#REF!</definedName>
    <definedName name="G" localSheetId="4">#REF!</definedName>
    <definedName name="G" localSheetId="21">#REF!</definedName>
    <definedName name="G" localSheetId="27">#REF!</definedName>
    <definedName name="G" localSheetId="28">#REF!</definedName>
    <definedName name="G" localSheetId="29">#REF!</definedName>
    <definedName name="G" localSheetId="30">#REF!</definedName>
    <definedName name="G" localSheetId="31">#REF!</definedName>
    <definedName name="G" localSheetId="32">#REF!</definedName>
    <definedName name="G" localSheetId="39">#REF!</definedName>
    <definedName name="G" localSheetId="37">#REF!</definedName>
    <definedName name="G" localSheetId="17">#REF!</definedName>
    <definedName name="G" localSheetId="20">#REF!</definedName>
    <definedName name="G" localSheetId="54">#REF!</definedName>
    <definedName name="G" localSheetId="55">#REF!</definedName>
    <definedName name="G" localSheetId="56">#REF!</definedName>
    <definedName name="G" localSheetId="57">#REF!</definedName>
    <definedName name="G" localSheetId="58">#REF!</definedName>
    <definedName name="G" localSheetId="59">#REF!</definedName>
    <definedName name="G" localSheetId="45">#REF!</definedName>
    <definedName name="G" localSheetId="46">#REF!</definedName>
    <definedName name="G" localSheetId="47">#REF!</definedName>
    <definedName name="G" localSheetId="50">#REF!</definedName>
    <definedName name="G" localSheetId="51">#REF!</definedName>
    <definedName name="G" localSheetId="52">#REF!</definedName>
    <definedName name="G" localSheetId="53">#REF!</definedName>
    <definedName name="G" localSheetId="71">#REF!</definedName>
    <definedName name="G" localSheetId="72">#REF!</definedName>
    <definedName name="G">#REF!</definedName>
    <definedName name="h13形態別1_3期" localSheetId="4">#REF!</definedName>
    <definedName name="h13形態別1_3期" localSheetId="21">#REF!</definedName>
    <definedName name="h13形態別1_3期" localSheetId="27">#REF!</definedName>
    <definedName name="h13形態別1_3期" localSheetId="28">#REF!</definedName>
    <definedName name="h13形態別1_3期" localSheetId="29">#REF!</definedName>
    <definedName name="h13形態別1_3期" localSheetId="30">#REF!</definedName>
    <definedName name="h13形態別1_3期" localSheetId="31">#REF!</definedName>
    <definedName name="h13形態別1_3期" localSheetId="32">#REF!</definedName>
    <definedName name="h13形態別1_3期" localSheetId="39">#REF!</definedName>
    <definedName name="h13形態別1_3期" localSheetId="37">#REF!</definedName>
    <definedName name="h13形態別1_3期" localSheetId="17">#REF!</definedName>
    <definedName name="h13形態別1_3期" localSheetId="20">#REF!</definedName>
    <definedName name="h13形態別1_3期" localSheetId="54">#REF!</definedName>
    <definedName name="h13形態別1_3期" localSheetId="55">#REF!</definedName>
    <definedName name="h13形態別1_3期" localSheetId="56">#REF!</definedName>
    <definedName name="h13形態別1_3期" localSheetId="57">#REF!</definedName>
    <definedName name="h13形態別1_3期" localSheetId="58">#REF!</definedName>
    <definedName name="h13形態別1_3期" localSheetId="59">#REF!</definedName>
    <definedName name="h13形態別1_3期" localSheetId="45">#REF!</definedName>
    <definedName name="h13形態別1_3期" localSheetId="46">#REF!</definedName>
    <definedName name="h13形態別1_3期" localSheetId="47">#REF!</definedName>
    <definedName name="h13形態別1_3期" localSheetId="50">#REF!</definedName>
    <definedName name="h13形態別1_3期" localSheetId="51">#REF!</definedName>
    <definedName name="h13形態別1_3期" localSheetId="52">#REF!</definedName>
    <definedName name="h13形態別1_3期" localSheetId="53">#REF!</definedName>
    <definedName name="h13形態別1_3期" localSheetId="71">#REF!</definedName>
    <definedName name="h13形態別1_3期" localSheetId="72">#REF!</definedName>
    <definedName name="h13形態別1_3期">#REF!</definedName>
    <definedName name="hgy" localSheetId="4">#REF!</definedName>
    <definedName name="hgy" localSheetId="21">#REF!</definedName>
    <definedName name="hgy" localSheetId="39">#REF!</definedName>
    <definedName name="hgy" localSheetId="17">#REF!</definedName>
    <definedName name="hgy" localSheetId="56">#REF!</definedName>
    <definedName name="hgy" localSheetId="57">#REF!</definedName>
    <definedName name="hgy" localSheetId="58">#REF!</definedName>
    <definedName name="hgy" localSheetId="59">#REF!</definedName>
    <definedName name="hgy" localSheetId="71">#REF!</definedName>
    <definedName name="hgy" localSheetId="72">#REF!</definedName>
    <definedName name="hgy">#REF!</definedName>
    <definedName name="Hyousoku" localSheetId="4">'[3]１．.経済活動別県内総生産'!#REF!</definedName>
    <definedName name="Hyousoku" localSheetId="21">'[3]１．.経済活動別県内総生産'!#REF!</definedName>
    <definedName name="Hyousoku" localSheetId="27">'[3]１．.経済活動別県内総生産'!#REF!</definedName>
    <definedName name="Hyousoku" localSheetId="28">'[3]１．.経済活動別県内総生産'!#REF!</definedName>
    <definedName name="Hyousoku" localSheetId="29">'[3]１．.経済活動別県内総生産'!#REF!</definedName>
    <definedName name="Hyousoku" localSheetId="30">'[3]１．.経済活動別県内総生産'!#REF!</definedName>
    <definedName name="Hyousoku" localSheetId="31">'[3]１．.経済活動別県内総生産'!#REF!</definedName>
    <definedName name="Hyousoku" localSheetId="32">'[3]１．.経済活動別県内総生産'!#REF!</definedName>
    <definedName name="Hyousoku" localSheetId="39">'[3]１．.経済活動別県内総生産'!#REF!</definedName>
    <definedName name="Hyousoku" localSheetId="37">'[3]１．.経済活動別県内総生産'!#REF!</definedName>
    <definedName name="Hyousoku" localSheetId="17">'[3]１．.経済活動別県内総生産'!#REF!</definedName>
    <definedName name="Hyousoku" localSheetId="20">'[3]１．.経済活動別県内総生産'!#REF!</definedName>
    <definedName name="Hyousoku" localSheetId="54">'[3]１．.経済活動別県内総生産'!#REF!</definedName>
    <definedName name="Hyousoku" localSheetId="55">'[3]１．.経済活動別県内総生産'!#REF!</definedName>
    <definedName name="Hyousoku" localSheetId="56">'[3]１．.経済活動別県内総生産'!#REF!</definedName>
    <definedName name="Hyousoku" localSheetId="57">'[3]１．.経済活動別県内総生産'!#REF!</definedName>
    <definedName name="Hyousoku" localSheetId="58">'[3]１．.経済活動別県内総生産'!#REF!</definedName>
    <definedName name="Hyousoku" localSheetId="59">'[3]１．.経済活動別県内総生産'!#REF!</definedName>
    <definedName name="Hyousoku" localSheetId="45">'[3]１．.経済活動別県内総生産'!#REF!</definedName>
    <definedName name="Hyousoku" localSheetId="46">'[3]１．.経済活動別県内総生産'!#REF!</definedName>
    <definedName name="Hyousoku" localSheetId="47">'[3]１．.経済活動別県内総生産'!#REF!</definedName>
    <definedName name="Hyousoku" localSheetId="50">'[3]１．.経済活動別県内総生産'!#REF!</definedName>
    <definedName name="Hyousoku" localSheetId="51">'[3]１．.経済活動別県内総生産'!#REF!</definedName>
    <definedName name="Hyousoku" localSheetId="52">'[3]１．.経済活動別県内総生産'!#REF!</definedName>
    <definedName name="Hyousoku" localSheetId="53">'[3]１．.経済活動別県内総生産'!#REF!</definedName>
    <definedName name="Hyousoku" localSheetId="71">'[3]１．.経済活動別県内総生産'!#REF!</definedName>
    <definedName name="Hyousoku" localSheetId="72">'[3]１．.経済活動別県内総生産'!#REF!</definedName>
    <definedName name="Hyousoku">'[3]１．.経済活動別県内総生産'!#REF!</definedName>
    <definedName name="HyousokuArea" localSheetId="4">'[3]１．.経済活動別県内総生産'!#REF!</definedName>
    <definedName name="HyousokuArea" localSheetId="21">'[3]１．.経済活動別県内総生産'!#REF!</definedName>
    <definedName name="HyousokuArea" localSheetId="27">'[3]１．.経済活動別県内総生産'!#REF!</definedName>
    <definedName name="HyousokuArea" localSheetId="28">'[3]１．.経済活動別県内総生産'!#REF!</definedName>
    <definedName name="HyousokuArea" localSheetId="29">'[3]１．.経済活動別県内総生産'!#REF!</definedName>
    <definedName name="HyousokuArea" localSheetId="30">'[3]１．.経済活動別県内総生産'!#REF!</definedName>
    <definedName name="HyousokuArea" localSheetId="31">'[3]１．.経済活動別県内総生産'!#REF!</definedName>
    <definedName name="HyousokuArea" localSheetId="32">'[3]１．.経済活動別県内総生産'!#REF!</definedName>
    <definedName name="HyousokuArea" localSheetId="39">'[3]１．.経済活動別県内総生産'!#REF!</definedName>
    <definedName name="HyousokuArea" localSheetId="37">'[3]１．.経済活動別県内総生産'!#REF!</definedName>
    <definedName name="HyousokuArea" localSheetId="17">'[3]１．.経済活動別県内総生産'!#REF!</definedName>
    <definedName name="HyousokuArea" localSheetId="20">'[3]１．.経済活動別県内総生産'!#REF!</definedName>
    <definedName name="HyousokuArea" localSheetId="54">'[3]１．.経済活動別県内総生産'!#REF!</definedName>
    <definedName name="HyousokuArea" localSheetId="55">'[3]１．.経済活動別県内総生産'!#REF!</definedName>
    <definedName name="HyousokuArea" localSheetId="56">'[3]１．.経済活動別県内総生産'!#REF!</definedName>
    <definedName name="HyousokuArea" localSheetId="57">'[3]１．.経済活動別県内総生産'!#REF!</definedName>
    <definedName name="HyousokuArea" localSheetId="58">'[3]１．.経済活動別県内総生産'!#REF!</definedName>
    <definedName name="HyousokuArea" localSheetId="59">'[3]１．.経済活動別県内総生産'!#REF!</definedName>
    <definedName name="HyousokuArea" localSheetId="45">'[3]１．.経済活動別県内総生産'!#REF!</definedName>
    <definedName name="HyousokuArea" localSheetId="46">'[3]１．.経済活動別県内総生産'!#REF!</definedName>
    <definedName name="HyousokuArea" localSheetId="47">'[3]１．.経済活動別県内総生産'!#REF!</definedName>
    <definedName name="HyousokuArea" localSheetId="50">'[3]１．.経済活動別県内総生産'!#REF!</definedName>
    <definedName name="HyousokuArea" localSheetId="51">'[3]１．.経済活動別県内総生産'!#REF!</definedName>
    <definedName name="HyousokuArea" localSheetId="52">'[3]１．.経済活動別県内総生産'!#REF!</definedName>
    <definedName name="HyousokuArea" localSheetId="53">'[3]１．.経済活動別県内総生産'!#REF!</definedName>
    <definedName name="HyousokuArea" localSheetId="71">'[3]１．.経済活動別県内総生産'!#REF!</definedName>
    <definedName name="HyousokuArea" localSheetId="72">'[3]１．.経済活動別県内総生産'!#REF!</definedName>
    <definedName name="HyousokuArea">'[3]１．.経済活動別県内総生産'!#REF!</definedName>
    <definedName name="HyousokuEnd" localSheetId="4">'[3]１．.経済活動別県内総生産'!#REF!</definedName>
    <definedName name="HyousokuEnd" localSheetId="21">'[3]１．.経済活動別県内総生産'!#REF!</definedName>
    <definedName name="HyousokuEnd" localSheetId="27">'[3]１．.経済活動別県内総生産'!#REF!</definedName>
    <definedName name="HyousokuEnd" localSheetId="28">'[3]１．.経済活動別県内総生産'!#REF!</definedName>
    <definedName name="HyousokuEnd" localSheetId="29">'[3]１．.経済活動別県内総生産'!#REF!</definedName>
    <definedName name="HyousokuEnd" localSheetId="30">'[3]１．.経済活動別県内総生産'!#REF!</definedName>
    <definedName name="HyousokuEnd" localSheetId="31">'[3]１．.経済活動別県内総生産'!#REF!</definedName>
    <definedName name="HyousokuEnd" localSheetId="32">'[3]１．.経済活動別県内総生産'!#REF!</definedName>
    <definedName name="HyousokuEnd" localSheetId="39">'[3]１．.経済活動別県内総生産'!#REF!</definedName>
    <definedName name="HyousokuEnd" localSheetId="37">'[3]１．.経済活動別県内総生産'!#REF!</definedName>
    <definedName name="HyousokuEnd" localSheetId="17">'[3]１．.経済活動別県内総生産'!#REF!</definedName>
    <definedName name="HyousokuEnd" localSheetId="20">'[3]１．.経済活動別県内総生産'!#REF!</definedName>
    <definedName name="HyousokuEnd" localSheetId="54">'[3]１．.経済活動別県内総生産'!#REF!</definedName>
    <definedName name="HyousokuEnd" localSheetId="55">'[3]１．.経済活動別県内総生産'!#REF!</definedName>
    <definedName name="HyousokuEnd" localSheetId="56">'[3]１．.経済活動別県内総生産'!#REF!</definedName>
    <definedName name="HyousokuEnd" localSheetId="57">'[3]１．.経済活動別県内総生産'!#REF!</definedName>
    <definedName name="HyousokuEnd" localSheetId="58">'[3]１．.経済活動別県内総生産'!#REF!</definedName>
    <definedName name="HyousokuEnd" localSheetId="59">'[3]１．.経済活動別県内総生産'!#REF!</definedName>
    <definedName name="HyousokuEnd" localSheetId="45">'[3]１．.経済活動別県内総生産'!#REF!</definedName>
    <definedName name="HyousokuEnd" localSheetId="46">'[3]１．.経済活動別県内総生産'!#REF!</definedName>
    <definedName name="HyousokuEnd" localSheetId="47">'[3]１．.経済活動別県内総生産'!#REF!</definedName>
    <definedName name="HyousokuEnd" localSheetId="50">'[3]１．.経済活動別県内総生産'!#REF!</definedName>
    <definedName name="HyousokuEnd" localSheetId="51">'[3]１．.経済活動別県内総生産'!#REF!</definedName>
    <definedName name="HyousokuEnd" localSheetId="52">'[3]１．.経済活動別県内総生産'!#REF!</definedName>
    <definedName name="HyousokuEnd" localSheetId="53">'[3]１．.経済活動別県内総生産'!#REF!</definedName>
    <definedName name="HyousokuEnd" localSheetId="71">'[3]１．.経済活動別県内総生産'!#REF!</definedName>
    <definedName name="HyousokuEnd" localSheetId="72">'[3]１．.経済活動別県内総生産'!#REF!</definedName>
    <definedName name="HyousokuEnd">'[3]１．.経済活動別県内総生産'!#REF!</definedName>
    <definedName name="inMb" localSheetId="4">#REF!</definedName>
    <definedName name="inMb" localSheetId="21">#REF!</definedName>
    <definedName name="inMb" localSheetId="17">#REF!</definedName>
    <definedName name="inMb" localSheetId="56">#REF!</definedName>
    <definedName name="inMb" localSheetId="57">#REF!</definedName>
    <definedName name="inMb" localSheetId="58">#REF!</definedName>
    <definedName name="inMb" localSheetId="59">#REF!</definedName>
    <definedName name="inMb" localSheetId="71">#REF!</definedName>
    <definedName name="inMb" localSheetId="72">#REF!</definedName>
    <definedName name="inMb">#REF!</definedName>
    <definedName name="K" localSheetId="4">#REF!</definedName>
    <definedName name="K" localSheetId="21">#REF!</definedName>
    <definedName name="K" localSheetId="39">#REF!</definedName>
    <definedName name="K" localSheetId="17">#REF!</definedName>
    <definedName name="K" localSheetId="56">#REF!</definedName>
    <definedName name="K" localSheetId="57">#REF!</definedName>
    <definedName name="K" localSheetId="58">#REF!</definedName>
    <definedName name="K" localSheetId="59">#REF!</definedName>
    <definedName name="K" localSheetId="71">#REF!</definedName>
    <definedName name="K" localSheetId="72">#REF!</definedName>
    <definedName name="K">#REF!</definedName>
    <definedName name="kkkk" localSheetId="4">#REF!</definedName>
    <definedName name="kkkk" localSheetId="21">#REF!</definedName>
    <definedName name="kkkk" localSheetId="27">#REF!</definedName>
    <definedName name="kkkk" localSheetId="28">#REF!</definedName>
    <definedName name="kkkk" localSheetId="29">#REF!</definedName>
    <definedName name="kkkk" localSheetId="30">#REF!</definedName>
    <definedName name="kkkk" localSheetId="31">#REF!</definedName>
    <definedName name="kkkk" localSheetId="32">#REF!</definedName>
    <definedName name="kkkk" localSheetId="39">#REF!</definedName>
    <definedName name="kkkk" localSheetId="37">#REF!</definedName>
    <definedName name="kkkk" localSheetId="17">#REF!</definedName>
    <definedName name="kkkk" localSheetId="20">#REF!</definedName>
    <definedName name="kkkk" localSheetId="54">#REF!</definedName>
    <definedName name="kkkk" localSheetId="55">#REF!</definedName>
    <definedName name="kkkk" localSheetId="56">#REF!</definedName>
    <definedName name="kkkk" localSheetId="57">#REF!</definedName>
    <definedName name="kkkk" localSheetId="58">#REF!</definedName>
    <definedName name="kkkk" localSheetId="59">#REF!</definedName>
    <definedName name="kkkk" localSheetId="45">#REF!</definedName>
    <definedName name="kkkk" localSheetId="46">#REF!</definedName>
    <definedName name="kkkk" localSheetId="47">#REF!</definedName>
    <definedName name="kkkk" localSheetId="50">#REF!</definedName>
    <definedName name="kkkk" localSheetId="51">#REF!</definedName>
    <definedName name="kkkk" localSheetId="52">#REF!</definedName>
    <definedName name="kkkk" localSheetId="53">#REF!</definedName>
    <definedName name="kkkk" localSheetId="71">#REF!</definedName>
    <definedName name="kkkk" localSheetId="72">#REF!</definedName>
    <definedName name="kkkk">#REF!</definedName>
    <definedName name="klh" localSheetId="4">#REF!</definedName>
    <definedName name="klh" localSheetId="21">#REF!</definedName>
    <definedName name="klh" localSheetId="39">#REF!</definedName>
    <definedName name="klh" localSheetId="17">#REF!</definedName>
    <definedName name="klh" localSheetId="56">#REF!</definedName>
    <definedName name="klh" localSheetId="57">#REF!</definedName>
    <definedName name="klh" localSheetId="58">#REF!</definedName>
    <definedName name="klh" localSheetId="59">#REF!</definedName>
    <definedName name="klh" localSheetId="71">#REF!</definedName>
    <definedName name="klh" localSheetId="72">#REF!</definedName>
    <definedName name="klh">#REF!</definedName>
    <definedName name="lop" localSheetId="4">#REF!</definedName>
    <definedName name="lop" localSheetId="21">#REF!</definedName>
    <definedName name="lop" localSheetId="17">#REF!</definedName>
    <definedName name="lop" localSheetId="56">#REF!</definedName>
    <definedName name="lop" localSheetId="57">#REF!</definedName>
    <definedName name="lop" localSheetId="58">#REF!</definedName>
    <definedName name="lop" localSheetId="59">#REF!</definedName>
    <definedName name="lop" localSheetId="71">#REF!</definedName>
    <definedName name="lop" localSheetId="72">#REF!</definedName>
    <definedName name="lop">#REF!</definedName>
    <definedName name="lop0" localSheetId="4">#REF!</definedName>
    <definedName name="lop0" localSheetId="21">#REF!</definedName>
    <definedName name="lop0" localSheetId="39">#REF!</definedName>
    <definedName name="lop0" localSheetId="17">#REF!</definedName>
    <definedName name="lop0" localSheetId="56">#REF!</definedName>
    <definedName name="lop0" localSheetId="57">#REF!</definedName>
    <definedName name="lop0" localSheetId="58">#REF!</definedName>
    <definedName name="lop0" localSheetId="59">#REF!</definedName>
    <definedName name="lop0" localSheetId="71">#REF!</definedName>
    <definedName name="lop0" localSheetId="72">#REF!</definedName>
    <definedName name="lop0">#REF!</definedName>
    <definedName name="LOPIW92" localSheetId="4">#REF!</definedName>
    <definedName name="LOPIW92" localSheetId="74">#REF!</definedName>
    <definedName name="LOPIW92" localSheetId="75">#REF!</definedName>
    <definedName name="LOPIW92" localSheetId="76">#REF!</definedName>
    <definedName name="LOPIW92" localSheetId="12">#REF!</definedName>
    <definedName name="LOPIW92" localSheetId="21">#REF!</definedName>
    <definedName name="LOPIW92" localSheetId="26">#REF!</definedName>
    <definedName name="LOPIW92" localSheetId="27">#REF!</definedName>
    <definedName name="LOPIW92" localSheetId="28">#REF!</definedName>
    <definedName name="LOPIW92" localSheetId="29">#REF!</definedName>
    <definedName name="LOPIW92" localSheetId="30">#REF!</definedName>
    <definedName name="LOPIW92" localSheetId="13">#REF!</definedName>
    <definedName name="LOPIW92" localSheetId="31">#REF!</definedName>
    <definedName name="LOPIW92" localSheetId="32">#REF!</definedName>
    <definedName name="LOPIW92" localSheetId="33">#REF!</definedName>
    <definedName name="LOPIW92" localSheetId="34">#REF!</definedName>
    <definedName name="LOPIW92" localSheetId="35">#REF!</definedName>
    <definedName name="LOPIW92" localSheetId="39">#REF!</definedName>
    <definedName name="LOPIW92" localSheetId="14">#REF!</definedName>
    <definedName name="LOPIW92" localSheetId="15">#REF!</definedName>
    <definedName name="LOPIW92" localSheetId="16">#REF!</definedName>
    <definedName name="LOPIW92" localSheetId="37">#REF!</definedName>
    <definedName name="LOPIW92" localSheetId="17">#REF!</definedName>
    <definedName name="LOPIW92" localSheetId="19">#REF!</definedName>
    <definedName name="LOPIW92" localSheetId="20">#REF!</definedName>
    <definedName name="LOPIW92" localSheetId="54">#REF!</definedName>
    <definedName name="LOPIW92" localSheetId="55">#REF!</definedName>
    <definedName name="LOPIW92" localSheetId="56">#REF!</definedName>
    <definedName name="LOPIW92" localSheetId="57">#REF!</definedName>
    <definedName name="LOPIW92" localSheetId="58">#REF!</definedName>
    <definedName name="LOPIW92" localSheetId="59">#REF!</definedName>
    <definedName name="LOPIW92" localSheetId="45">#REF!</definedName>
    <definedName name="LOPIW92" localSheetId="46">#REF!</definedName>
    <definedName name="LOPIW92" localSheetId="47">#REF!</definedName>
    <definedName name="LOPIW92" localSheetId="50">#REF!</definedName>
    <definedName name="LOPIW92" localSheetId="51">#REF!</definedName>
    <definedName name="LOPIW92" localSheetId="52">#REF!</definedName>
    <definedName name="LOPIW92" localSheetId="53">#REF!</definedName>
    <definedName name="LOPIW92" localSheetId="68">#REF!</definedName>
    <definedName name="LOPIW92" localSheetId="69">#REF!</definedName>
    <definedName name="LOPIW92" localSheetId="70">#REF!</definedName>
    <definedName name="LOPIW92" localSheetId="71">#REF!</definedName>
    <definedName name="LOPIW92" localSheetId="72">#REF!</definedName>
    <definedName name="LOPIW92" localSheetId="73">#REF!</definedName>
    <definedName name="LOPIW92" localSheetId="78">#REF!</definedName>
    <definedName name="LOPIW92" localSheetId="62">#REF!</definedName>
    <definedName name="LOPIW92" localSheetId="63">#REF!</definedName>
    <definedName name="LOPIW92" localSheetId="64">#REF!</definedName>
    <definedName name="LOPIW92" localSheetId="65">#REF!</definedName>
    <definedName name="LOPIW92" localSheetId="66">#REF!</definedName>
    <definedName name="LOPIW92" localSheetId="67">#REF!</definedName>
    <definedName name="LOPIW92">#REF!</definedName>
    <definedName name="MACRO" localSheetId="4">#REF!</definedName>
    <definedName name="MACRO" localSheetId="21">#REF!</definedName>
    <definedName name="MACRO" localSheetId="27">#REF!</definedName>
    <definedName name="MACRO" localSheetId="28">#REF!</definedName>
    <definedName name="MACRO" localSheetId="29">#REF!</definedName>
    <definedName name="MACRO" localSheetId="30">#REF!</definedName>
    <definedName name="MACRO" localSheetId="31">#REF!</definedName>
    <definedName name="MACRO" localSheetId="32">#REF!</definedName>
    <definedName name="MACRO" localSheetId="39">#REF!</definedName>
    <definedName name="MACRO" localSheetId="37">#REF!</definedName>
    <definedName name="MACRO" localSheetId="17">#REF!</definedName>
    <definedName name="MACRO" localSheetId="20">#REF!</definedName>
    <definedName name="MACRO" localSheetId="54">#REF!</definedName>
    <definedName name="MACRO" localSheetId="55">#REF!</definedName>
    <definedName name="MACRO" localSheetId="56">#REF!</definedName>
    <definedName name="MACRO" localSheetId="57">#REF!</definedName>
    <definedName name="MACRO" localSheetId="58">#REF!</definedName>
    <definedName name="MACRO" localSheetId="59">#REF!</definedName>
    <definedName name="MACRO" localSheetId="45">#REF!</definedName>
    <definedName name="MACRO" localSheetId="46">#REF!</definedName>
    <definedName name="MACRO" localSheetId="47">#REF!</definedName>
    <definedName name="MACRO" localSheetId="50">#REF!</definedName>
    <definedName name="MACRO" localSheetId="51">#REF!</definedName>
    <definedName name="MACRO" localSheetId="52">#REF!</definedName>
    <definedName name="MACRO" localSheetId="53">#REF!</definedName>
    <definedName name="MACRO" localSheetId="71">#REF!</definedName>
    <definedName name="MACRO" localSheetId="72">#REF!</definedName>
    <definedName name="MACRO">#REF!</definedName>
    <definedName name="oing" localSheetId="4">#REF!</definedName>
    <definedName name="oing" localSheetId="21">#REF!</definedName>
    <definedName name="oing" localSheetId="17">#REF!</definedName>
    <definedName name="oing" localSheetId="71">#REF!</definedName>
    <definedName name="oing" localSheetId="72">#REF!</definedName>
    <definedName name="oing">#REF!</definedName>
    <definedName name="OIU" localSheetId="4">#REF!</definedName>
    <definedName name="OIU" localSheetId="21">#REF!</definedName>
    <definedName name="OIU" localSheetId="39">#REF!</definedName>
    <definedName name="OIU" localSheetId="17">#REF!</definedName>
    <definedName name="OIU" localSheetId="56">#REF!</definedName>
    <definedName name="OIU" localSheetId="57">#REF!</definedName>
    <definedName name="OIU" localSheetId="58">#REF!</definedName>
    <definedName name="OIU" localSheetId="59">#REF!</definedName>
    <definedName name="OIU" localSheetId="71">#REF!</definedName>
    <definedName name="OIU" localSheetId="72">#REF!</definedName>
    <definedName name="OIU">#REF!</definedName>
    <definedName name="p" localSheetId="4">#REF!</definedName>
    <definedName name="p" localSheetId="74">#REF!</definedName>
    <definedName name="p" localSheetId="75">#REF!</definedName>
    <definedName name="p" localSheetId="76">#REF!</definedName>
    <definedName name="p" localSheetId="12">#REF!</definedName>
    <definedName name="p" localSheetId="21">#REF!</definedName>
    <definedName name="p" localSheetId="26">#REF!</definedName>
    <definedName name="p" localSheetId="27">#REF!</definedName>
    <definedName name="p" localSheetId="28">#REF!</definedName>
    <definedName name="p" localSheetId="29">#REF!</definedName>
    <definedName name="p" localSheetId="30">#REF!</definedName>
    <definedName name="p" localSheetId="13">#REF!</definedName>
    <definedName name="p" localSheetId="31">#REF!</definedName>
    <definedName name="p" localSheetId="32">#REF!</definedName>
    <definedName name="p" localSheetId="33">#REF!</definedName>
    <definedName name="p" localSheetId="34">#REF!</definedName>
    <definedName name="p" localSheetId="35">#REF!</definedName>
    <definedName name="p" localSheetId="39">#REF!</definedName>
    <definedName name="p" localSheetId="14">#REF!</definedName>
    <definedName name="p" localSheetId="15">#REF!</definedName>
    <definedName name="p" localSheetId="16">#REF!</definedName>
    <definedName name="p" localSheetId="37">#REF!</definedName>
    <definedName name="p" localSheetId="17">#REF!</definedName>
    <definedName name="p" localSheetId="19">#REF!</definedName>
    <definedName name="p" localSheetId="20">#REF!</definedName>
    <definedName name="p" localSheetId="54">#REF!</definedName>
    <definedName name="p" localSheetId="55">#REF!</definedName>
    <definedName name="p" localSheetId="56">#REF!</definedName>
    <definedName name="p" localSheetId="57">#REF!</definedName>
    <definedName name="p" localSheetId="58">#REF!</definedName>
    <definedName name="p" localSheetId="59">#REF!</definedName>
    <definedName name="p" localSheetId="45">#REF!</definedName>
    <definedName name="p" localSheetId="46">#REF!</definedName>
    <definedName name="p" localSheetId="47">#REF!</definedName>
    <definedName name="p" localSheetId="50">#REF!</definedName>
    <definedName name="p" localSheetId="51">#REF!</definedName>
    <definedName name="p" localSheetId="52">#REF!</definedName>
    <definedName name="p" localSheetId="53">#REF!</definedName>
    <definedName name="p" localSheetId="68">#REF!</definedName>
    <definedName name="p" localSheetId="69">#REF!</definedName>
    <definedName name="p" localSheetId="70">#REF!</definedName>
    <definedName name="p" localSheetId="71">#REF!</definedName>
    <definedName name="p" localSheetId="72">#REF!</definedName>
    <definedName name="p" localSheetId="73">#REF!</definedName>
    <definedName name="p" localSheetId="78">#REF!</definedName>
    <definedName name="p" localSheetId="62">#REF!</definedName>
    <definedName name="p" localSheetId="63">#REF!</definedName>
    <definedName name="p" localSheetId="64">#REF!</definedName>
    <definedName name="p" localSheetId="65">#REF!</definedName>
    <definedName name="p" localSheetId="66">#REF!</definedName>
    <definedName name="p" localSheetId="67">#REF!</definedName>
    <definedName name="p">#REF!</definedName>
    <definedName name="P2上我が国市場">[5]○02旅行消費額!$A$4:$F$5</definedName>
    <definedName name="P3上右他産業">'[5]02☆産業別波及効果'!$K$101:$M$127</definedName>
    <definedName name="P3上左他産業">'[5]02☆産業別波及効果'!$E$101:$G$127</definedName>
    <definedName name="P5下外客数">'[6]○92-03外客数'!$F$38:$P$38,'[6]○92-03外客数'!$F$57:$P$57</definedName>
    <definedName name="PH" localSheetId="4">#REF!</definedName>
    <definedName name="PH" localSheetId="21">#REF!</definedName>
    <definedName name="PH" localSheetId="27">#REF!</definedName>
    <definedName name="PH" localSheetId="28">#REF!</definedName>
    <definedName name="PH" localSheetId="29">#REF!</definedName>
    <definedName name="PH" localSheetId="30">#REF!</definedName>
    <definedName name="PH" localSheetId="31">#REF!</definedName>
    <definedName name="PH" localSheetId="32">#REF!</definedName>
    <definedName name="PH" localSheetId="39">#REF!</definedName>
    <definedName name="PH" localSheetId="37">#REF!</definedName>
    <definedName name="PH" localSheetId="17">#REF!</definedName>
    <definedName name="PH" localSheetId="20">#REF!</definedName>
    <definedName name="PH" localSheetId="54">#REF!</definedName>
    <definedName name="PH" localSheetId="55">#REF!</definedName>
    <definedName name="PH" localSheetId="56">#REF!</definedName>
    <definedName name="PH" localSheetId="57">#REF!</definedName>
    <definedName name="PH" localSheetId="58">#REF!</definedName>
    <definedName name="PH" localSheetId="59">#REF!</definedName>
    <definedName name="PH" localSheetId="45">#REF!</definedName>
    <definedName name="PH" localSheetId="46">#REF!</definedName>
    <definedName name="PH" localSheetId="47">#REF!</definedName>
    <definedName name="PH" localSheetId="50">#REF!</definedName>
    <definedName name="PH" localSheetId="51">#REF!</definedName>
    <definedName name="PH" localSheetId="52">#REF!</definedName>
    <definedName name="PH" localSheetId="53">#REF!</definedName>
    <definedName name="PH" localSheetId="71">#REF!</definedName>
    <definedName name="PH" localSheetId="72">#REF!</definedName>
    <definedName name="PH">#REF!</definedName>
    <definedName name="PKLUY" localSheetId="4">#REF!</definedName>
    <definedName name="PKLUY" localSheetId="21">#REF!</definedName>
    <definedName name="PKLUY" localSheetId="27">#REF!</definedName>
    <definedName name="PKLUY" localSheetId="28">#REF!</definedName>
    <definedName name="PKLUY" localSheetId="29">#REF!</definedName>
    <definedName name="PKLUY" localSheetId="30">#REF!</definedName>
    <definedName name="PKLUY" localSheetId="31">#REF!</definedName>
    <definedName name="PKLUY" localSheetId="32">#REF!</definedName>
    <definedName name="PKLUY" localSheetId="39">#REF!</definedName>
    <definedName name="PKLUY" localSheetId="37">#REF!</definedName>
    <definedName name="PKLUY" localSheetId="17">#REF!</definedName>
    <definedName name="PKLUY" localSheetId="20">#REF!</definedName>
    <definedName name="PKLUY" localSheetId="54">#REF!</definedName>
    <definedName name="PKLUY" localSheetId="55">#REF!</definedName>
    <definedName name="PKLUY" localSheetId="56">#REF!</definedName>
    <definedName name="PKLUY" localSheetId="57">#REF!</definedName>
    <definedName name="PKLUY" localSheetId="58">#REF!</definedName>
    <definedName name="PKLUY" localSheetId="59">#REF!</definedName>
    <definedName name="PKLUY" localSheetId="45">#REF!</definedName>
    <definedName name="PKLUY" localSheetId="46">#REF!</definedName>
    <definedName name="PKLUY" localSheetId="47">#REF!</definedName>
    <definedName name="PKLUY" localSheetId="50">#REF!</definedName>
    <definedName name="PKLUY" localSheetId="51">#REF!</definedName>
    <definedName name="PKLUY" localSheetId="52">#REF!</definedName>
    <definedName name="PKLUY" localSheetId="53">#REF!</definedName>
    <definedName name="PKLUY" localSheetId="71">#REF!</definedName>
    <definedName name="PKLUY" localSheetId="72">#REF!</definedName>
    <definedName name="PKLUY">#REF!</definedName>
    <definedName name="ｐｏｉ" localSheetId="4">#REF!</definedName>
    <definedName name="ｐｏｉ" localSheetId="74">#REF!</definedName>
    <definedName name="ｐｏｉ" localSheetId="75">#REF!</definedName>
    <definedName name="ｐｏｉ" localSheetId="76">#REF!</definedName>
    <definedName name="ｐｏｉ" localSheetId="21">#REF!</definedName>
    <definedName name="ｐｏｉ" localSheetId="39">#REF!</definedName>
    <definedName name="ｐｏｉ" localSheetId="17">#REF!</definedName>
    <definedName name="ｐｏｉ" localSheetId="56">#REF!</definedName>
    <definedName name="ｐｏｉ" localSheetId="57">#REF!</definedName>
    <definedName name="ｐｏｉ" localSheetId="58">#REF!</definedName>
    <definedName name="ｐｏｉ" localSheetId="59">#REF!</definedName>
    <definedName name="ｐｏｉ" localSheetId="68">#REF!</definedName>
    <definedName name="ｐｏｉ" localSheetId="69">#REF!</definedName>
    <definedName name="ｐｏｉ" localSheetId="70">#REF!</definedName>
    <definedName name="ｐｏｉ" localSheetId="71">#REF!</definedName>
    <definedName name="ｐｏｉ" localSheetId="72">#REF!</definedName>
    <definedName name="ｐｏｉ" localSheetId="73">#REF!</definedName>
    <definedName name="ｐｏｉ" localSheetId="78">#REF!</definedName>
    <definedName name="ｐｏｉ" localSheetId="63">#REF!</definedName>
    <definedName name="ｐｏｉ" localSheetId="64">#REF!</definedName>
    <definedName name="ｐｏｉ" localSheetId="66">#REF!</definedName>
    <definedName name="ｐｏｉ" localSheetId="67">#REF!</definedName>
    <definedName name="ｐｏｉ">#REF!</definedName>
    <definedName name="ｐｒｉｎｔ" localSheetId="4">#REF!</definedName>
    <definedName name="ｐｒｉｎｔ" localSheetId="74">#REF!</definedName>
    <definedName name="ｐｒｉｎｔ" localSheetId="75">#REF!</definedName>
    <definedName name="ｐｒｉｎｔ" localSheetId="76">#REF!</definedName>
    <definedName name="ｐｒｉｎｔ" localSheetId="12">#REF!</definedName>
    <definedName name="ｐｒｉｎｔ" localSheetId="21">#REF!</definedName>
    <definedName name="ｐｒｉｎｔ" localSheetId="26">#REF!</definedName>
    <definedName name="ｐｒｉｎｔ" localSheetId="27">#REF!</definedName>
    <definedName name="ｐｒｉｎｔ" localSheetId="28">#REF!</definedName>
    <definedName name="ｐｒｉｎｔ" localSheetId="29">#REF!</definedName>
    <definedName name="ｐｒｉｎｔ" localSheetId="30">#REF!</definedName>
    <definedName name="ｐｒｉｎｔ" localSheetId="13">#REF!</definedName>
    <definedName name="ｐｒｉｎｔ" localSheetId="31">#REF!</definedName>
    <definedName name="ｐｒｉｎｔ" localSheetId="32">#REF!</definedName>
    <definedName name="ｐｒｉｎｔ" localSheetId="33">#REF!</definedName>
    <definedName name="ｐｒｉｎｔ" localSheetId="34">#REF!</definedName>
    <definedName name="ｐｒｉｎｔ" localSheetId="35">#REF!</definedName>
    <definedName name="ｐｒｉｎｔ" localSheetId="39">#REF!</definedName>
    <definedName name="ｐｒｉｎｔ" localSheetId="14">#REF!</definedName>
    <definedName name="ｐｒｉｎｔ" localSheetId="15">#REF!</definedName>
    <definedName name="ｐｒｉｎｔ" localSheetId="16">#REF!</definedName>
    <definedName name="ｐｒｉｎｔ" localSheetId="37">#REF!</definedName>
    <definedName name="ｐｒｉｎｔ" localSheetId="17">#REF!</definedName>
    <definedName name="ｐｒｉｎｔ" localSheetId="19">#REF!</definedName>
    <definedName name="ｐｒｉｎｔ" localSheetId="20">#REF!</definedName>
    <definedName name="ｐｒｉｎｔ" localSheetId="54">#REF!</definedName>
    <definedName name="ｐｒｉｎｔ" localSheetId="55">#REF!</definedName>
    <definedName name="ｐｒｉｎｔ" localSheetId="56">#REF!</definedName>
    <definedName name="ｐｒｉｎｔ" localSheetId="57">#REF!</definedName>
    <definedName name="ｐｒｉｎｔ" localSheetId="58">#REF!</definedName>
    <definedName name="ｐｒｉｎｔ" localSheetId="59">#REF!</definedName>
    <definedName name="ｐｒｉｎｔ" localSheetId="45">#REF!</definedName>
    <definedName name="ｐｒｉｎｔ" localSheetId="46">#REF!</definedName>
    <definedName name="ｐｒｉｎｔ" localSheetId="47">#REF!</definedName>
    <definedName name="ｐｒｉｎｔ" localSheetId="50">#REF!</definedName>
    <definedName name="ｐｒｉｎｔ" localSheetId="51">#REF!</definedName>
    <definedName name="ｐｒｉｎｔ" localSheetId="52">#REF!</definedName>
    <definedName name="ｐｒｉｎｔ" localSheetId="53">#REF!</definedName>
    <definedName name="ｐｒｉｎｔ" localSheetId="68">#REF!</definedName>
    <definedName name="ｐｒｉｎｔ" localSheetId="69">#REF!</definedName>
    <definedName name="ｐｒｉｎｔ" localSheetId="70">#REF!</definedName>
    <definedName name="ｐｒｉｎｔ" localSheetId="71">#REF!</definedName>
    <definedName name="ｐｒｉｎｔ" localSheetId="72">#REF!</definedName>
    <definedName name="ｐｒｉｎｔ" localSheetId="73">#REF!</definedName>
    <definedName name="ｐｒｉｎｔ" localSheetId="78">#REF!</definedName>
    <definedName name="ｐｒｉｎｔ" localSheetId="62">#REF!</definedName>
    <definedName name="ｐｒｉｎｔ" localSheetId="63">#REF!</definedName>
    <definedName name="ｐｒｉｎｔ" localSheetId="64">#REF!</definedName>
    <definedName name="ｐｒｉｎｔ" localSheetId="65">#REF!</definedName>
    <definedName name="ｐｒｉｎｔ" localSheetId="66">#REF!</definedName>
    <definedName name="ｐｒｉｎｔ" localSheetId="67">#REF!</definedName>
    <definedName name="ｐｒｉｎｔ">#REF!</definedName>
    <definedName name="_xlnm.Print_Area" localSheetId="4">#REF!</definedName>
    <definedName name="_xlnm.Print_Area" localSheetId="74">#REF!</definedName>
    <definedName name="_xlnm.Print_Area" localSheetId="75">#REF!</definedName>
    <definedName name="_xlnm.Print_Area" localSheetId="76">#REF!</definedName>
    <definedName name="_xlnm.Print_Area" localSheetId="12">#REF!</definedName>
    <definedName name="_xlnm.Print_Area" localSheetId="21">#REF!</definedName>
    <definedName name="_xlnm.Print_Area" localSheetId="26">#REF!</definedName>
    <definedName name="_xlnm.Print_Area" localSheetId="27">#REF!</definedName>
    <definedName name="_xlnm.Print_Area" localSheetId="28">#REF!</definedName>
    <definedName name="_xlnm.Print_Area" localSheetId="29">#REF!</definedName>
    <definedName name="_xlnm.Print_Area" localSheetId="30">#REF!</definedName>
    <definedName name="_xlnm.Print_Area" localSheetId="13">#REF!</definedName>
    <definedName name="_xlnm.Print_Area" localSheetId="31">#REF!</definedName>
    <definedName name="_xlnm.Print_Area" localSheetId="32">#REF!</definedName>
    <definedName name="_xlnm.Print_Area" localSheetId="33">#REF!</definedName>
    <definedName name="_xlnm.Print_Area" localSheetId="34">'２－２３　台湾政府アウトバウンド統計'!#REF!</definedName>
    <definedName name="_xlnm.Print_Area" localSheetId="35">#REF!</definedName>
    <definedName name="_xlnm.Print_Area" localSheetId="39">#REF!</definedName>
    <definedName name="_xlnm.Print_Area" localSheetId="14">#REF!</definedName>
    <definedName name="_xlnm.Print_Area" localSheetId="15">#REF!</definedName>
    <definedName name="_xlnm.Print_Area" localSheetId="16">#REF!</definedName>
    <definedName name="_xlnm.Print_Area" localSheetId="37">#REF!</definedName>
    <definedName name="_xlnm.Print_Area" localSheetId="17">#REF!</definedName>
    <definedName name="_xlnm.Print_Area" localSheetId="19">#REF!</definedName>
    <definedName name="_xlnm.Print_Area" localSheetId="20">#REF!</definedName>
    <definedName name="_xlnm.Print_Area" localSheetId="54">#REF!</definedName>
    <definedName name="_xlnm.Print_Area" localSheetId="55">#REF!</definedName>
    <definedName name="_xlnm.Print_Area" localSheetId="56">#REF!</definedName>
    <definedName name="_xlnm.Print_Area" localSheetId="57">#REF!</definedName>
    <definedName name="_xlnm.Print_Area" localSheetId="58">#REF!</definedName>
    <definedName name="_xlnm.Print_Area" localSheetId="59">#REF!</definedName>
    <definedName name="_xlnm.Print_Area" localSheetId="45">#REF!</definedName>
    <definedName name="_xlnm.Print_Area" localSheetId="46">#REF!</definedName>
    <definedName name="_xlnm.Print_Area" localSheetId="47">#REF!</definedName>
    <definedName name="_xlnm.Print_Area" localSheetId="50">#REF!</definedName>
    <definedName name="_xlnm.Print_Area" localSheetId="51">#REF!</definedName>
    <definedName name="_xlnm.Print_Area" localSheetId="52">#REF!</definedName>
    <definedName name="_xlnm.Print_Area" localSheetId="53">#REF!</definedName>
    <definedName name="_xlnm.Print_Area" localSheetId="68">#REF!</definedName>
    <definedName name="_xlnm.Print_Area" localSheetId="69">#REF!</definedName>
    <definedName name="_xlnm.Print_Area" localSheetId="70">#REF!</definedName>
    <definedName name="_xlnm.Print_Area" localSheetId="71">#REF!</definedName>
    <definedName name="_xlnm.Print_Area" localSheetId="72">#REF!</definedName>
    <definedName name="_xlnm.Print_Area" localSheetId="73">#REF!</definedName>
    <definedName name="_xlnm.Print_Area" localSheetId="78">#REF!</definedName>
    <definedName name="_xlnm.Print_Area" localSheetId="62">#REF!</definedName>
    <definedName name="_xlnm.Print_Area" localSheetId="63">#REF!</definedName>
    <definedName name="_xlnm.Print_Area" localSheetId="64">#REF!</definedName>
    <definedName name="_xlnm.Print_Area" localSheetId="65">#REF!</definedName>
    <definedName name="_xlnm.Print_Area" localSheetId="66">#REF!</definedName>
    <definedName name="_xlnm.Print_Area" localSheetId="67">#REF!</definedName>
    <definedName name="_xlnm.Print_Area">#REF!</definedName>
    <definedName name="PRINT_AREA_MI" localSheetId="4">#REF!</definedName>
    <definedName name="PRINT_AREA_MI" localSheetId="74">#REF!</definedName>
    <definedName name="PRINT_AREA_MI" localSheetId="75">#REF!</definedName>
    <definedName name="PRINT_AREA_MI" localSheetId="76">#REF!</definedName>
    <definedName name="PRINT_AREA_MI" localSheetId="12">#REF!</definedName>
    <definedName name="PRINT_AREA_MI" localSheetId="21">#REF!</definedName>
    <definedName name="PRINT_AREA_MI" localSheetId="26">#REF!</definedName>
    <definedName name="PRINT_AREA_MI" localSheetId="27">#REF!</definedName>
    <definedName name="PRINT_AREA_MI" localSheetId="28">#REF!</definedName>
    <definedName name="PRINT_AREA_MI" localSheetId="29">#REF!</definedName>
    <definedName name="PRINT_AREA_MI" localSheetId="30">#REF!</definedName>
    <definedName name="PRINT_AREA_MI" localSheetId="13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 localSheetId="34">#REF!</definedName>
    <definedName name="PRINT_AREA_MI" localSheetId="35">#REF!</definedName>
    <definedName name="PRINT_AREA_MI" localSheetId="39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37">#REF!</definedName>
    <definedName name="PRINT_AREA_MI" localSheetId="17">#REF!</definedName>
    <definedName name="PRINT_AREA_MI" localSheetId="19">#REF!</definedName>
    <definedName name="PRINT_AREA_MI" localSheetId="20">#REF!</definedName>
    <definedName name="PRINT_AREA_MI" localSheetId="54">#REF!</definedName>
    <definedName name="PRINT_AREA_MI" localSheetId="55">#REF!</definedName>
    <definedName name="PRINT_AREA_MI" localSheetId="56">#REF!</definedName>
    <definedName name="PRINT_AREA_MI" localSheetId="57">#REF!</definedName>
    <definedName name="PRINT_AREA_MI" localSheetId="58">#REF!</definedName>
    <definedName name="PRINT_AREA_MI" localSheetId="59">#REF!</definedName>
    <definedName name="PRINT_AREA_MI" localSheetId="45">#REF!</definedName>
    <definedName name="PRINT_AREA_MI" localSheetId="46">#REF!</definedName>
    <definedName name="PRINT_AREA_MI" localSheetId="47">#REF!</definedName>
    <definedName name="PRINT_AREA_MI" localSheetId="50">#REF!</definedName>
    <definedName name="PRINT_AREA_MI" localSheetId="51">#REF!</definedName>
    <definedName name="PRINT_AREA_MI" localSheetId="52">#REF!</definedName>
    <definedName name="PRINT_AREA_MI" localSheetId="53">#REF!</definedName>
    <definedName name="PRINT_AREA_MI" localSheetId="68">#REF!</definedName>
    <definedName name="PRINT_AREA_MI" localSheetId="69">#REF!</definedName>
    <definedName name="PRINT_AREA_MI" localSheetId="70">#REF!</definedName>
    <definedName name="PRINT_AREA_MI" localSheetId="71">#REF!</definedName>
    <definedName name="PRINT_AREA_MI" localSheetId="72">#REF!</definedName>
    <definedName name="PRINT_AREA_MI" localSheetId="73">#REF!</definedName>
    <definedName name="PRINT_AREA_MI" localSheetId="78">#REF!</definedName>
    <definedName name="PRINT_AREA_MI" localSheetId="62">#REF!</definedName>
    <definedName name="PRINT_AREA_MI" localSheetId="63">#REF!</definedName>
    <definedName name="PRINT_AREA_MI" localSheetId="64">#REF!</definedName>
    <definedName name="PRINT_AREA_MI" localSheetId="65">#REF!</definedName>
    <definedName name="PRINT_AREA_MI" localSheetId="66">#REF!</definedName>
    <definedName name="PRINT_AREA_MI" localSheetId="67">#REF!</definedName>
    <definedName name="PRINT_AREA_MI">#REF!</definedName>
    <definedName name="ｐｒｉｎｔａ" localSheetId="4">#REF!</definedName>
    <definedName name="ｐｒｉｎｔａ" localSheetId="74">#REF!</definedName>
    <definedName name="ｐｒｉｎｔａ" localSheetId="75">#REF!</definedName>
    <definedName name="ｐｒｉｎｔａ" localSheetId="76">#REF!</definedName>
    <definedName name="ｐｒｉｎｔａ" localSheetId="12">#REF!</definedName>
    <definedName name="ｐｒｉｎｔａ" localSheetId="21">#REF!</definedName>
    <definedName name="ｐｒｉｎｔａ" localSheetId="26">#REF!</definedName>
    <definedName name="ｐｒｉｎｔａ" localSheetId="27">#REF!</definedName>
    <definedName name="ｐｒｉｎｔａ" localSheetId="28">#REF!</definedName>
    <definedName name="ｐｒｉｎｔａ" localSheetId="29">#REF!</definedName>
    <definedName name="ｐｒｉｎｔａ" localSheetId="30">#REF!</definedName>
    <definedName name="ｐｒｉｎｔａ" localSheetId="13">#REF!</definedName>
    <definedName name="ｐｒｉｎｔａ" localSheetId="31">#REF!</definedName>
    <definedName name="ｐｒｉｎｔａ" localSheetId="32">#REF!</definedName>
    <definedName name="ｐｒｉｎｔａ" localSheetId="33">#REF!</definedName>
    <definedName name="ｐｒｉｎｔａ" localSheetId="34">#REF!</definedName>
    <definedName name="ｐｒｉｎｔａ" localSheetId="35">#REF!</definedName>
    <definedName name="ｐｒｉｎｔａ" localSheetId="39">#REF!</definedName>
    <definedName name="ｐｒｉｎｔａ" localSheetId="14">#REF!</definedName>
    <definedName name="ｐｒｉｎｔａ" localSheetId="15">#REF!</definedName>
    <definedName name="ｐｒｉｎｔａ" localSheetId="16">#REF!</definedName>
    <definedName name="ｐｒｉｎｔａ" localSheetId="37">#REF!</definedName>
    <definedName name="ｐｒｉｎｔａ" localSheetId="17">#REF!</definedName>
    <definedName name="ｐｒｉｎｔａ" localSheetId="19">#REF!</definedName>
    <definedName name="ｐｒｉｎｔａ" localSheetId="20">#REF!</definedName>
    <definedName name="ｐｒｉｎｔａ" localSheetId="54">#REF!</definedName>
    <definedName name="ｐｒｉｎｔａ" localSheetId="55">#REF!</definedName>
    <definedName name="ｐｒｉｎｔａ" localSheetId="56">#REF!</definedName>
    <definedName name="ｐｒｉｎｔａ" localSheetId="57">#REF!</definedName>
    <definedName name="ｐｒｉｎｔａ" localSheetId="58">#REF!</definedName>
    <definedName name="ｐｒｉｎｔａ" localSheetId="59">#REF!</definedName>
    <definedName name="ｐｒｉｎｔａ" localSheetId="45">#REF!</definedName>
    <definedName name="ｐｒｉｎｔａ" localSheetId="46">#REF!</definedName>
    <definedName name="ｐｒｉｎｔａ" localSheetId="47">#REF!</definedName>
    <definedName name="ｐｒｉｎｔａ" localSheetId="50">#REF!</definedName>
    <definedName name="ｐｒｉｎｔａ" localSheetId="51">#REF!</definedName>
    <definedName name="ｐｒｉｎｔａ" localSheetId="52">#REF!</definedName>
    <definedName name="ｐｒｉｎｔａ" localSheetId="53">#REF!</definedName>
    <definedName name="ｐｒｉｎｔａ" localSheetId="68">#REF!</definedName>
    <definedName name="ｐｒｉｎｔａ" localSheetId="69">#REF!</definedName>
    <definedName name="ｐｒｉｎｔａ" localSheetId="70">#REF!</definedName>
    <definedName name="ｐｒｉｎｔａ" localSheetId="71">#REF!</definedName>
    <definedName name="ｐｒｉｎｔａ" localSheetId="72">#REF!</definedName>
    <definedName name="ｐｒｉｎｔａ" localSheetId="73">#REF!</definedName>
    <definedName name="ｐｒｉｎｔａ" localSheetId="78">#REF!</definedName>
    <definedName name="ｐｒｉｎｔａ" localSheetId="62">#REF!</definedName>
    <definedName name="ｐｒｉｎｔａ" localSheetId="63">#REF!</definedName>
    <definedName name="ｐｒｉｎｔａ" localSheetId="64">#REF!</definedName>
    <definedName name="ｐｒｉｎｔａ" localSheetId="65">#REF!</definedName>
    <definedName name="ｐｒｉｎｔａ" localSheetId="66">#REF!</definedName>
    <definedName name="ｐｒｉｎｔａ" localSheetId="67">#REF!</definedName>
    <definedName name="ｐｒｉｎｔａ">#REF!</definedName>
    <definedName name="prntg3" localSheetId="4">#REF!</definedName>
    <definedName name="prntg3" localSheetId="21">#REF!</definedName>
    <definedName name="prntg3" localSheetId="27">#REF!</definedName>
    <definedName name="prntg3" localSheetId="28">#REF!</definedName>
    <definedName name="prntg3" localSheetId="29">#REF!</definedName>
    <definedName name="prntg3" localSheetId="30">#REF!</definedName>
    <definedName name="prntg3" localSheetId="31">#REF!</definedName>
    <definedName name="prntg3" localSheetId="32">#REF!</definedName>
    <definedName name="prntg3" localSheetId="39">#REF!</definedName>
    <definedName name="prntg3" localSheetId="37">#REF!</definedName>
    <definedName name="prntg3" localSheetId="17">#REF!</definedName>
    <definedName name="prntg3" localSheetId="20">#REF!</definedName>
    <definedName name="prntg3" localSheetId="54">#REF!</definedName>
    <definedName name="prntg3" localSheetId="55">#REF!</definedName>
    <definedName name="prntg3" localSheetId="56">#REF!</definedName>
    <definedName name="prntg3" localSheetId="57">#REF!</definedName>
    <definedName name="prntg3" localSheetId="58">#REF!</definedName>
    <definedName name="prntg3" localSheetId="59">#REF!</definedName>
    <definedName name="prntg3" localSheetId="45">#REF!</definedName>
    <definedName name="prntg3" localSheetId="46">#REF!</definedName>
    <definedName name="prntg3" localSheetId="47">#REF!</definedName>
    <definedName name="prntg3" localSheetId="50">#REF!</definedName>
    <definedName name="prntg3" localSheetId="51">#REF!</definedName>
    <definedName name="prntg3" localSheetId="52">#REF!</definedName>
    <definedName name="prntg3" localSheetId="53">#REF!</definedName>
    <definedName name="prntg3" localSheetId="71">#REF!</definedName>
    <definedName name="prntg3" localSheetId="72">#REF!</definedName>
    <definedName name="prntg3">#REF!</definedName>
    <definedName name="psDKDKDKDKDKDKDKDKDKDKDKDKDKDKR" localSheetId="4">#REF!</definedName>
    <definedName name="psDKDKDKDKDKDKDKDKDKDKDKDKDKDKR" localSheetId="21">#REF!</definedName>
    <definedName name="psDKDKDKDKDKDKDKDKDKDKDKDKDKDKR" localSheetId="27">#REF!</definedName>
    <definedName name="psDKDKDKDKDKDKDKDKDKDKDKDKDKDKR" localSheetId="28">#REF!</definedName>
    <definedName name="psDKDKDKDKDKDKDKDKDKDKDKDKDKDKR" localSheetId="29">#REF!</definedName>
    <definedName name="psDKDKDKDKDKDKDKDKDKDKDKDKDKDKR" localSheetId="30">#REF!</definedName>
    <definedName name="psDKDKDKDKDKDKDKDKDKDKDKDKDKDKR" localSheetId="31">#REF!</definedName>
    <definedName name="psDKDKDKDKDKDKDKDKDKDKDKDKDKDKR" localSheetId="32">#REF!</definedName>
    <definedName name="psDKDKDKDKDKDKDKDKDKDKDKDKDKDKR" localSheetId="39">#REF!</definedName>
    <definedName name="psDKDKDKDKDKDKDKDKDKDKDKDKDKDKR" localSheetId="37">#REF!</definedName>
    <definedName name="psDKDKDKDKDKDKDKDKDKDKDKDKDKDKR" localSheetId="17">#REF!</definedName>
    <definedName name="psDKDKDKDKDKDKDKDKDKDKDKDKDKDKR" localSheetId="20">#REF!</definedName>
    <definedName name="psDKDKDKDKDKDKDKDKDKDKDKDKDKDKR" localSheetId="54">#REF!</definedName>
    <definedName name="psDKDKDKDKDKDKDKDKDKDKDKDKDKDKR" localSheetId="55">#REF!</definedName>
    <definedName name="psDKDKDKDKDKDKDKDKDKDKDKDKDKDKR" localSheetId="56">#REF!</definedName>
    <definedName name="psDKDKDKDKDKDKDKDKDKDKDKDKDKDKR" localSheetId="57">#REF!</definedName>
    <definedName name="psDKDKDKDKDKDKDKDKDKDKDKDKDKDKR" localSheetId="58">#REF!</definedName>
    <definedName name="psDKDKDKDKDKDKDKDKDKDKDKDKDKDKR" localSheetId="59">#REF!</definedName>
    <definedName name="psDKDKDKDKDKDKDKDKDKDKDKDKDKDKR" localSheetId="45">#REF!</definedName>
    <definedName name="psDKDKDKDKDKDKDKDKDKDKDKDKDKDKR" localSheetId="46">#REF!</definedName>
    <definedName name="psDKDKDKDKDKDKDKDKDKDKDKDKDKDKR" localSheetId="47">#REF!</definedName>
    <definedName name="psDKDKDKDKDKDKDKDKDKDKDKDKDKDKR" localSheetId="50">#REF!</definedName>
    <definedName name="psDKDKDKDKDKDKDKDKDKDKDKDKDKDKR" localSheetId="51">#REF!</definedName>
    <definedName name="psDKDKDKDKDKDKDKDKDKDKDKDKDKDKR" localSheetId="52">#REF!</definedName>
    <definedName name="psDKDKDKDKDKDKDKDKDKDKDKDKDKDKR" localSheetId="53">#REF!</definedName>
    <definedName name="psDKDKDKDKDKDKDKDKDKDKDKDKDKDKR" localSheetId="71">#REF!</definedName>
    <definedName name="psDKDKDKDKDKDKDKDKDKDKDKDKDKDKR" localSheetId="72">#REF!</definedName>
    <definedName name="psDKDKDKDKDKDKDKDKDKDKDKDKDKDKR">#REF!</definedName>
    <definedName name="psDKDKRTopRTm3TB0TB4TB0TB0TB25." localSheetId="4">'[7]H13～H17'!#REF!</definedName>
    <definedName name="psDKDKRTopRTm3TB0TB4TB0TB0TB25." localSheetId="21">'[7]H13～H17'!#REF!</definedName>
    <definedName name="psDKDKRTopRTm3TB0TB4TB0TB0TB25." localSheetId="27">'[7]H13～H17'!#REF!</definedName>
    <definedName name="psDKDKRTopRTm3TB0TB4TB0TB0TB25." localSheetId="28">'[7]H13～H17'!#REF!</definedName>
    <definedName name="psDKDKRTopRTm3TB0TB4TB0TB0TB25." localSheetId="29">'[7]H13～H17'!#REF!</definedName>
    <definedName name="psDKDKRTopRTm3TB0TB4TB0TB0TB25." localSheetId="30">'[7]H13～H17'!#REF!</definedName>
    <definedName name="psDKDKRTopRTm3TB0TB4TB0TB0TB25." localSheetId="31">'[7]H13～H17'!#REF!</definedName>
    <definedName name="psDKDKRTopRTm3TB0TB4TB0TB0TB25." localSheetId="32">'[7]H13～H17'!#REF!</definedName>
    <definedName name="psDKDKRTopRTm3TB0TB4TB0TB0TB25." localSheetId="39">'[7]H13～H17'!#REF!</definedName>
    <definedName name="psDKDKRTopRTm3TB0TB4TB0TB0TB25." localSheetId="37">'[7]H13～H17'!#REF!</definedName>
    <definedName name="psDKDKRTopRTm3TB0TB4TB0TB0TB25." localSheetId="17">'[7]H13～H17'!#REF!</definedName>
    <definedName name="psDKDKRTopRTm3TB0TB4TB0TB0TB25." localSheetId="20">'[7]H13～H17'!#REF!</definedName>
    <definedName name="psDKDKRTopRTm3TB0TB4TB0TB0TB25." localSheetId="54">'[7]H13～H17'!#REF!</definedName>
    <definedName name="psDKDKRTopRTm3TB0TB4TB0TB0TB25." localSheetId="55">'[7]H13～H17'!#REF!</definedName>
    <definedName name="psDKDKRTopRTm3TB0TB4TB0TB0TB25." localSheetId="56">'[7]H13～H17'!#REF!</definedName>
    <definedName name="psDKDKRTopRTm3TB0TB4TB0TB0TB25." localSheetId="57">'[7]H13～H17'!#REF!</definedName>
    <definedName name="psDKDKRTopRTm3TB0TB4TB0TB0TB25." localSheetId="58">'[7]H13～H17'!#REF!</definedName>
    <definedName name="psDKDKRTopRTm3TB0TB4TB0TB0TB25." localSheetId="59">'[7]H13～H17'!#REF!</definedName>
    <definedName name="psDKDKRTopRTm3TB0TB4TB0TB0TB25." localSheetId="45">'[7]H13～H17'!#REF!</definedName>
    <definedName name="psDKDKRTopRTm3TB0TB4TB0TB0TB25." localSheetId="46">'[7]H13～H17'!#REF!</definedName>
    <definedName name="psDKDKRTopRTm3TB0TB4TB0TB0TB25." localSheetId="47">'[7]H13～H17'!#REF!</definedName>
    <definedName name="psDKDKRTopRTm3TB0TB4TB0TB0TB25." localSheetId="50">'[7]H13～H17'!#REF!</definedName>
    <definedName name="psDKDKRTopRTm3TB0TB4TB0TB0TB25." localSheetId="51">'[7]H13～H17'!#REF!</definedName>
    <definedName name="psDKDKRTopRTm3TB0TB4TB0TB0TB25." localSheetId="52">'[7]H13～H17'!#REF!</definedName>
    <definedName name="psDKDKRTopRTm3TB0TB4TB0TB0TB25." localSheetId="53">'[7]H13～H17'!#REF!</definedName>
    <definedName name="psDKDKRTopRTm3TB0TB4TB0TB0TB25." localSheetId="71">'[7]H13～H17'!#REF!</definedName>
    <definedName name="psDKDKRTopRTm3TB0TB4TB0TB0TB25." localSheetId="72">'[7]H13～H17'!#REF!</definedName>
    <definedName name="psDKDKRTopRTm3TB0TB4TB0TB0TB25.">'[7]H13～H17'!#REF!</definedName>
    <definedName name="ｑｑ" localSheetId="4">#REF!</definedName>
    <definedName name="ｑｑ" localSheetId="21">#REF!</definedName>
    <definedName name="ｑｑ" localSheetId="39">#REF!</definedName>
    <definedName name="ｑｑ" localSheetId="17">#REF!</definedName>
    <definedName name="ｑｑ" localSheetId="56">#REF!</definedName>
    <definedName name="ｑｑ" localSheetId="57">#REF!</definedName>
    <definedName name="ｑｑ" localSheetId="58">#REF!</definedName>
    <definedName name="ｑｑ" localSheetId="59">#REF!</definedName>
    <definedName name="ｑｑ" localSheetId="71">#REF!</definedName>
    <definedName name="ｑｑ" localSheetId="72">#REF!</definedName>
    <definedName name="ｑｑ">#REF!</definedName>
    <definedName name="ｑｑｑ" localSheetId="4">#REF!</definedName>
    <definedName name="ｑｑｑ" localSheetId="21">#REF!</definedName>
    <definedName name="ｑｑｑ" localSheetId="39">#REF!</definedName>
    <definedName name="ｑｑｑ" localSheetId="17">#REF!</definedName>
    <definedName name="ｑｑｑ" localSheetId="56">#REF!</definedName>
    <definedName name="ｑｑｑ" localSheetId="57">#REF!</definedName>
    <definedName name="ｑｑｑ" localSheetId="58">#REF!</definedName>
    <definedName name="ｑｑｑ" localSheetId="59">#REF!</definedName>
    <definedName name="ｑｑｑ" localSheetId="71">#REF!</definedName>
    <definedName name="ｑｑｑ" localSheetId="72">#REF!</definedName>
    <definedName name="ｑｑｑ">#REF!</definedName>
    <definedName name="ｒｔ" localSheetId="4">#REF!</definedName>
    <definedName name="ｒｔ" localSheetId="21">#REF!</definedName>
    <definedName name="ｒｔ" localSheetId="17">#REF!</definedName>
    <definedName name="ｒｔ" localSheetId="71">#REF!</definedName>
    <definedName name="ｒｔ" localSheetId="72">#REF!</definedName>
    <definedName name="ｒｔ">#REF!</definedName>
    <definedName name="rtgf" localSheetId="4">#REF!</definedName>
    <definedName name="rtgf" localSheetId="21">#REF!</definedName>
    <definedName name="rtgf" localSheetId="17">#REF!</definedName>
    <definedName name="rtgf" localSheetId="56">#REF!</definedName>
    <definedName name="rtgf" localSheetId="57">#REF!</definedName>
    <definedName name="rtgf" localSheetId="58">#REF!</definedName>
    <definedName name="rtgf" localSheetId="59">#REF!</definedName>
    <definedName name="rtgf" localSheetId="71">#REF!</definedName>
    <definedName name="rtgf" localSheetId="72">#REF!</definedName>
    <definedName name="rtgf">#REF!</definedName>
    <definedName name="rtyｂｂ" localSheetId="4">#REF!</definedName>
    <definedName name="rtyｂｂ" localSheetId="21">#REF!</definedName>
    <definedName name="rtyｂｂ" localSheetId="39">#REF!</definedName>
    <definedName name="rtyｂｂ" localSheetId="17">#REF!</definedName>
    <definedName name="rtyｂｂ" localSheetId="56">#REF!</definedName>
    <definedName name="rtyｂｂ" localSheetId="57">#REF!</definedName>
    <definedName name="rtyｂｂ" localSheetId="58">#REF!</definedName>
    <definedName name="rtyｂｂ" localSheetId="59">#REF!</definedName>
    <definedName name="rtyｂｂ" localSheetId="71">#REF!</definedName>
    <definedName name="rtyｂｂ" localSheetId="72">#REF!</definedName>
    <definedName name="rtyｂｂ">#REF!</definedName>
    <definedName name="SANAE１２３" localSheetId="4">#REF!</definedName>
    <definedName name="SANAE１２３" localSheetId="74">#REF!</definedName>
    <definedName name="SANAE１２３" localSheetId="75">#REF!</definedName>
    <definedName name="SANAE１２３" localSheetId="76">#REF!</definedName>
    <definedName name="SANAE１２３" localSheetId="21">#REF!</definedName>
    <definedName name="SANAE１２３" localSheetId="39">#REF!</definedName>
    <definedName name="SANAE１２３" localSheetId="17">#REF!</definedName>
    <definedName name="SANAE１２３" localSheetId="56">#REF!</definedName>
    <definedName name="SANAE１２３" localSheetId="57">#REF!</definedName>
    <definedName name="SANAE１２３" localSheetId="58">#REF!</definedName>
    <definedName name="SANAE１２３" localSheetId="59">#REF!</definedName>
    <definedName name="SANAE１２３" localSheetId="68">#REF!</definedName>
    <definedName name="SANAE１２３" localSheetId="69">#REF!</definedName>
    <definedName name="SANAE１２３" localSheetId="70">#REF!</definedName>
    <definedName name="SANAE１２３" localSheetId="71">#REF!</definedName>
    <definedName name="SANAE１２３" localSheetId="72">#REF!</definedName>
    <definedName name="SANAE１２３" localSheetId="73">#REF!</definedName>
    <definedName name="SANAE１２３" localSheetId="78">#REF!</definedName>
    <definedName name="SANAE１２３" localSheetId="62">#REF!</definedName>
    <definedName name="SANAE１２３" localSheetId="63">#REF!</definedName>
    <definedName name="SANAE１２３" localSheetId="64">#REF!</definedName>
    <definedName name="SANAE１２３" localSheetId="66">#REF!</definedName>
    <definedName name="SANAE１２３" localSheetId="67">#REF!</definedName>
    <definedName name="SANAE１２３">#REF!</definedName>
    <definedName name="ｓｄｒ" localSheetId="4">#REF!</definedName>
    <definedName name="ｓｄｒ" localSheetId="21">#REF!</definedName>
    <definedName name="ｓｄｒ" localSheetId="39">#REF!</definedName>
    <definedName name="ｓｄｒ" localSheetId="17">#REF!</definedName>
    <definedName name="ｓｄｒ" localSheetId="56">#REF!</definedName>
    <definedName name="ｓｄｒ" localSheetId="57">#REF!</definedName>
    <definedName name="ｓｄｒ" localSheetId="58">#REF!</definedName>
    <definedName name="ｓｄｒ" localSheetId="59">#REF!</definedName>
    <definedName name="ｓｄｒ" localSheetId="71">#REF!</definedName>
    <definedName name="ｓｄｒ" localSheetId="72">#REF!</definedName>
    <definedName name="ｓｄｒ">#REF!</definedName>
    <definedName name="sdty" localSheetId="4">#REF!</definedName>
    <definedName name="sdty" localSheetId="21">#REF!</definedName>
    <definedName name="sdty" localSheetId="17">#REF!</definedName>
    <definedName name="sdty" localSheetId="56">#REF!</definedName>
    <definedName name="sdty" localSheetId="57">#REF!</definedName>
    <definedName name="sdty" localSheetId="58">#REF!</definedName>
    <definedName name="sdty" localSheetId="59">#REF!</definedName>
    <definedName name="sdty" localSheetId="71">#REF!</definedName>
    <definedName name="sdty" localSheetId="72">#REF!</definedName>
    <definedName name="sdty">#REF!</definedName>
    <definedName name="SMS_print" localSheetId="4">#REF!</definedName>
    <definedName name="SMS_print" localSheetId="21">#REF!</definedName>
    <definedName name="SMS_print" localSheetId="17">#REF!</definedName>
    <definedName name="SMS_print" localSheetId="56">#REF!</definedName>
    <definedName name="SMS_print" localSheetId="57">#REF!</definedName>
    <definedName name="SMS_print" localSheetId="58">#REF!</definedName>
    <definedName name="SMS_print" localSheetId="59">#REF!</definedName>
    <definedName name="SMS_print" localSheetId="71">#REF!</definedName>
    <definedName name="SMS_print" localSheetId="72">#REF!</definedName>
    <definedName name="SMS_print">#REF!</definedName>
    <definedName name="Sum_T2" localSheetId="4">'[4]1997  Table 1a Modified'!#REF!</definedName>
    <definedName name="Sum_T2" localSheetId="21">'[4]1997  Table 1a Modified'!#REF!</definedName>
    <definedName name="Sum_T2" localSheetId="17">'[4]1997  Table 1a Modified'!#REF!</definedName>
    <definedName name="Sum_T2" localSheetId="71">'[4]1997  Table 1a Modified'!#REF!</definedName>
    <definedName name="Sum_T2" localSheetId="72">'[4]1997  Table 1a Modified'!#REF!</definedName>
    <definedName name="Sum_T2">'[4]1997  Table 1a Modified'!#REF!</definedName>
    <definedName name="Sum_TTM" localSheetId="4">'[4]1997  Table 1a Modified'!#REF!</definedName>
    <definedName name="Sum_TTM" localSheetId="21">'[4]1997  Table 1a Modified'!#REF!</definedName>
    <definedName name="Sum_TTM" localSheetId="17">'[4]1997  Table 1a Modified'!#REF!</definedName>
    <definedName name="Sum_TTM" localSheetId="71">'[4]1997  Table 1a Modified'!#REF!</definedName>
    <definedName name="Sum_TTM" localSheetId="72">'[4]1997  Table 1a Modified'!#REF!</definedName>
    <definedName name="Sum_TTM">'[4]1997  Table 1a Modified'!#REF!</definedName>
    <definedName name="TitleEnglish" localSheetId="4">'[3]１．.経済活動別県内総生産'!#REF!</definedName>
    <definedName name="TitleEnglish" localSheetId="21">'[3]１．.経済活動別県内総生産'!#REF!</definedName>
    <definedName name="TitleEnglish" localSheetId="27">'[3]１．.経済活動別県内総生産'!#REF!</definedName>
    <definedName name="TitleEnglish" localSheetId="28">'[3]１．.経済活動別県内総生産'!#REF!</definedName>
    <definedName name="TitleEnglish" localSheetId="29">'[3]１．.経済活動別県内総生産'!#REF!</definedName>
    <definedName name="TitleEnglish" localSheetId="30">'[3]１．.経済活動別県内総生産'!#REF!</definedName>
    <definedName name="TitleEnglish" localSheetId="31">'[3]１．.経済活動別県内総生産'!#REF!</definedName>
    <definedName name="TitleEnglish" localSheetId="32">'[3]１．.経済活動別県内総生産'!#REF!</definedName>
    <definedName name="TitleEnglish" localSheetId="39">'[3]１．.経済活動別県内総生産'!#REF!</definedName>
    <definedName name="TitleEnglish" localSheetId="37">'[3]１．.経済活動別県内総生産'!#REF!</definedName>
    <definedName name="TitleEnglish" localSheetId="17">'[3]１．.経済活動別県内総生産'!#REF!</definedName>
    <definedName name="TitleEnglish" localSheetId="20">'[3]１．.経済活動別県内総生産'!#REF!</definedName>
    <definedName name="TitleEnglish" localSheetId="54">'[3]１．.経済活動別県内総生産'!#REF!</definedName>
    <definedName name="TitleEnglish" localSheetId="55">'[3]１．.経済活動別県内総生産'!#REF!</definedName>
    <definedName name="TitleEnglish" localSheetId="56">'[3]１．.経済活動別県内総生産'!#REF!</definedName>
    <definedName name="TitleEnglish" localSheetId="57">'[3]１．.経済活動別県内総生産'!#REF!</definedName>
    <definedName name="TitleEnglish" localSheetId="58">'[3]１．.経済活動別県内総生産'!#REF!</definedName>
    <definedName name="TitleEnglish" localSheetId="59">'[3]１．.経済活動別県内総生産'!#REF!</definedName>
    <definedName name="TitleEnglish" localSheetId="45">'[3]１．.経済活動別県内総生産'!#REF!</definedName>
    <definedName name="TitleEnglish" localSheetId="46">'[3]１．.経済活動別県内総生産'!#REF!</definedName>
    <definedName name="TitleEnglish" localSheetId="47">'[3]１．.経済活動別県内総生産'!#REF!</definedName>
    <definedName name="TitleEnglish" localSheetId="50">'[3]１．.経済活動別県内総生産'!#REF!</definedName>
    <definedName name="TitleEnglish" localSheetId="51">'[3]１．.経済活動別県内総生産'!#REF!</definedName>
    <definedName name="TitleEnglish" localSheetId="52">'[3]１．.経済活動別県内総生産'!#REF!</definedName>
    <definedName name="TitleEnglish" localSheetId="53">'[3]１．.経済活動別県内総生産'!#REF!</definedName>
    <definedName name="TitleEnglish" localSheetId="71">'[3]１．.経済活動別県内総生産'!#REF!</definedName>
    <definedName name="TitleEnglish" localSheetId="72">'[3]１．.経済活動別県内総生産'!#REF!</definedName>
    <definedName name="TitleEnglish">'[3]１．.経済活動別県内総生産'!#REF!</definedName>
    <definedName name="ｖｆｇ" localSheetId="4">#REF!</definedName>
    <definedName name="ｖｆｇ" localSheetId="74">#REF!</definedName>
    <definedName name="ｖｆｇ" localSheetId="75">#REF!</definedName>
    <definedName name="ｖｆｇ" localSheetId="76">#REF!</definedName>
    <definedName name="ｖｆｇ" localSheetId="21">#REF!</definedName>
    <definedName name="ｖｆｇ" localSheetId="39">#REF!</definedName>
    <definedName name="ｖｆｇ" localSheetId="17">#REF!</definedName>
    <definedName name="ｖｆｇ" localSheetId="56">#REF!</definedName>
    <definedName name="ｖｆｇ" localSheetId="57">#REF!</definedName>
    <definedName name="ｖｆｇ" localSheetId="58">#REF!</definedName>
    <definedName name="ｖｆｇ" localSheetId="59">#REF!</definedName>
    <definedName name="ｖｆｇ" localSheetId="68">#REF!</definedName>
    <definedName name="ｖｆｇ" localSheetId="69">#REF!</definedName>
    <definedName name="ｖｆｇ" localSheetId="70">#REF!</definedName>
    <definedName name="ｖｆｇ" localSheetId="71">#REF!</definedName>
    <definedName name="ｖｆｇ" localSheetId="72">#REF!</definedName>
    <definedName name="ｖｆｇ" localSheetId="73">#REF!</definedName>
    <definedName name="ｖｆｇ" localSheetId="78">#REF!</definedName>
    <definedName name="ｖｆｇ" localSheetId="63">#REF!</definedName>
    <definedName name="ｖｆｇ" localSheetId="64">#REF!</definedName>
    <definedName name="ｖｆｇ" localSheetId="66">#REF!</definedName>
    <definedName name="ｖｆｇ" localSheetId="67">#REF!</definedName>
    <definedName name="ｖｆｇ">#REF!</definedName>
    <definedName name="xzc" localSheetId="4">#REF!</definedName>
    <definedName name="xzc" localSheetId="74">#REF!</definedName>
    <definedName name="xzc" localSheetId="75">#REF!</definedName>
    <definedName name="xzc" localSheetId="76">#REF!</definedName>
    <definedName name="xzc" localSheetId="21">#REF!</definedName>
    <definedName name="xzc" localSheetId="39">#REF!</definedName>
    <definedName name="xzc" localSheetId="17">#REF!</definedName>
    <definedName name="xzc" localSheetId="56">#REF!</definedName>
    <definedName name="xzc" localSheetId="57">#REF!</definedName>
    <definedName name="xzc" localSheetId="58">#REF!</definedName>
    <definedName name="xzc" localSheetId="59">#REF!</definedName>
    <definedName name="xzc" localSheetId="68">#REF!</definedName>
    <definedName name="xzc" localSheetId="69">#REF!</definedName>
    <definedName name="xzc" localSheetId="70">#REF!</definedName>
    <definedName name="xzc" localSheetId="71">#REF!</definedName>
    <definedName name="xzc" localSheetId="72">#REF!</definedName>
    <definedName name="xzc" localSheetId="73">#REF!</definedName>
    <definedName name="xzc" localSheetId="78">#REF!</definedName>
    <definedName name="xzc" localSheetId="63">#REF!</definedName>
    <definedName name="xzc" localSheetId="64">#REF!</definedName>
    <definedName name="xzc" localSheetId="66">#REF!</definedName>
    <definedName name="xzc" localSheetId="67">#REF!</definedName>
    <definedName name="xzc">#REF!</definedName>
    <definedName name="ZAs" localSheetId="4">#REF!</definedName>
    <definedName name="ZAs" localSheetId="21">#REF!</definedName>
    <definedName name="ZAs" localSheetId="39">#REF!</definedName>
    <definedName name="ZAs" localSheetId="17">#REF!</definedName>
    <definedName name="ZAs" localSheetId="56">#REF!</definedName>
    <definedName name="ZAs" localSheetId="57">#REF!</definedName>
    <definedName name="ZAs" localSheetId="58">#REF!</definedName>
    <definedName name="ZAs" localSheetId="59">#REF!</definedName>
    <definedName name="ZAs" localSheetId="71">#REF!</definedName>
    <definedName name="ZAs" localSheetId="72">#REF!</definedName>
    <definedName name="ZAs">#REF!</definedName>
    <definedName name="あ">'[8]H15～H19'!$AJ$4:$BD$26</definedName>
    <definedName name="ええｒ" localSheetId="4">#REF!</definedName>
    <definedName name="ええｒ" localSheetId="21">#REF!</definedName>
    <definedName name="ええｒ" localSheetId="39">#REF!</definedName>
    <definedName name="ええｒ" localSheetId="17">#REF!</definedName>
    <definedName name="ええｒ" localSheetId="54">#REF!</definedName>
    <definedName name="ええｒ" localSheetId="55">#REF!</definedName>
    <definedName name="ええｒ" localSheetId="56">#REF!</definedName>
    <definedName name="ええｒ" localSheetId="57">#REF!</definedName>
    <definedName name="ええｒ" localSheetId="58">#REF!</definedName>
    <definedName name="ええｒ" localSheetId="59">#REF!</definedName>
    <definedName name="ええｒ" localSheetId="47">#REF!</definedName>
    <definedName name="ええｒ" localSheetId="50">#REF!</definedName>
    <definedName name="ええｒ" localSheetId="51">#REF!</definedName>
    <definedName name="ええｒ" localSheetId="52">#REF!</definedName>
    <definedName name="ええｒ" localSheetId="53">#REF!</definedName>
    <definedName name="ええｒ" localSheetId="71">#REF!</definedName>
    <definedName name="ええｒ" localSheetId="72">#REF!</definedName>
    <definedName name="ええｒ">#REF!</definedName>
    <definedName name="ここから">[9]◎アンケート4_6月集計!$P$1510</definedName>
    <definedName name="パック価格帯" localSheetId="4">#REF!</definedName>
    <definedName name="パック価格帯" localSheetId="21">#REF!</definedName>
    <definedName name="パック価格帯" localSheetId="27">#REF!</definedName>
    <definedName name="パック価格帯" localSheetId="28">#REF!</definedName>
    <definedName name="パック価格帯" localSheetId="29">#REF!</definedName>
    <definedName name="パック価格帯" localSheetId="30">#REF!</definedName>
    <definedName name="パック価格帯" localSheetId="31">#REF!</definedName>
    <definedName name="パック価格帯" localSheetId="32">#REF!</definedName>
    <definedName name="パック価格帯" localSheetId="39">#REF!</definedName>
    <definedName name="パック価格帯" localSheetId="37">#REF!</definedName>
    <definedName name="パック価格帯" localSheetId="17">#REF!</definedName>
    <definedName name="パック価格帯" localSheetId="20">#REF!</definedName>
    <definedName name="パック価格帯" localSheetId="54">#REF!</definedName>
    <definedName name="パック価格帯" localSheetId="55">#REF!</definedName>
    <definedName name="パック価格帯" localSheetId="56">#REF!</definedName>
    <definedName name="パック価格帯" localSheetId="57">#REF!</definedName>
    <definedName name="パック価格帯" localSheetId="58">#REF!</definedName>
    <definedName name="パック価格帯" localSheetId="59">#REF!</definedName>
    <definedName name="パック価格帯" localSheetId="45">#REF!</definedName>
    <definedName name="パック価格帯" localSheetId="46">#REF!</definedName>
    <definedName name="パック価格帯" localSheetId="47">#REF!</definedName>
    <definedName name="パック価格帯" localSheetId="50">#REF!</definedName>
    <definedName name="パック価格帯" localSheetId="51">#REF!</definedName>
    <definedName name="パック価格帯" localSheetId="52">#REF!</definedName>
    <definedName name="パック価格帯" localSheetId="53">#REF!</definedName>
    <definedName name="パック価格帯" localSheetId="71">#REF!</definedName>
    <definedName name="パック価格帯" localSheetId="72">#REF!</definedName>
    <definedName name="パック価格帯">#REF!</definedName>
    <definedName name="ゆい" localSheetId="4">#REF!</definedName>
    <definedName name="ゆい" localSheetId="74">#REF!</definedName>
    <definedName name="ゆい" localSheetId="75">#REF!</definedName>
    <definedName name="ゆい" localSheetId="76">#REF!</definedName>
    <definedName name="ゆい" localSheetId="12">#REF!</definedName>
    <definedName name="ゆい" localSheetId="21">#REF!</definedName>
    <definedName name="ゆい" localSheetId="26">#REF!</definedName>
    <definedName name="ゆい" localSheetId="27">#REF!</definedName>
    <definedName name="ゆい" localSheetId="28">#REF!</definedName>
    <definedName name="ゆい" localSheetId="29">#REF!</definedName>
    <definedName name="ゆい" localSheetId="30">#REF!</definedName>
    <definedName name="ゆい" localSheetId="13">#REF!</definedName>
    <definedName name="ゆい" localSheetId="31">#REF!</definedName>
    <definedName name="ゆい" localSheetId="32">#REF!</definedName>
    <definedName name="ゆい" localSheetId="33">#REF!</definedName>
    <definedName name="ゆい" localSheetId="34">#REF!</definedName>
    <definedName name="ゆい" localSheetId="35">#REF!</definedName>
    <definedName name="ゆい" localSheetId="39">#REF!</definedName>
    <definedName name="ゆい" localSheetId="14">#REF!</definedName>
    <definedName name="ゆい" localSheetId="15">#REF!</definedName>
    <definedName name="ゆい" localSheetId="16">#REF!</definedName>
    <definedName name="ゆい" localSheetId="37">#REF!</definedName>
    <definedName name="ゆい" localSheetId="17">#REF!</definedName>
    <definedName name="ゆい" localSheetId="19">#REF!</definedName>
    <definedName name="ゆい" localSheetId="20">#REF!</definedName>
    <definedName name="ゆい" localSheetId="54">#REF!</definedName>
    <definedName name="ゆい" localSheetId="55">#REF!</definedName>
    <definedName name="ゆい" localSheetId="56">#REF!</definedName>
    <definedName name="ゆい" localSheetId="57">#REF!</definedName>
    <definedName name="ゆい" localSheetId="58">#REF!</definedName>
    <definedName name="ゆい" localSheetId="59">#REF!</definedName>
    <definedName name="ゆい" localSheetId="45">#REF!</definedName>
    <definedName name="ゆい" localSheetId="46">#REF!</definedName>
    <definedName name="ゆい" localSheetId="47">#REF!</definedName>
    <definedName name="ゆい" localSheetId="50">#REF!</definedName>
    <definedName name="ゆい" localSheetId="51">#REF!</definedName>
    <definedName name="ゆい" localSheetId="52">#REF!</definedName>
    <definedName name="ゆい" localSheetId="53">#REF!</definedName>
    <definedName name="ゆい" localSheetId="68">#REF!</definedName>
    <definedName name="ゆい" localSheetId="69">#REF!</definedName>
    <definedName name="ゆい" localSheetId="70">#REF!</definedName>
    <definedName name="ゆい" localSheetId="71">#REF!</definedName>
    <definedName name="ゆい" localSheetId="72">#REF!</definedName>
    <definedName name="ゆい" localSheetId="73">#REF!</definedName>
    <definedName name="ゆい" localSheetId="78">#REF!</definedName>
    <definedName name="ゆい" localSheetId="62">#REF!</definedName>
    <definedName name="ゆい" localSheetId="63">#REF!</definedName>
    <definedName name="ゆい" localSheetId="64">#REF!</definedName>
    <definedName name="ゆい" localSheetId="65">#REF!</definedName>
    <definedName name="ゆい" localSheetId="66">#REF!</definedName>
    <definedName name="ゆい" localSheetId="67">#REF!</definedName>
    <definedName name="ゆい">#REF!</definedName>
    <definedName name="ゆい2" localSheetId="4">#REF!</definedName>
    <definedName name="ゆい2" localSheetId="21">#REF!</definedName>
    <definedName name="ゆい2" localSheetId="39">#REF!</definedName>
    <definedName name="ゆい2" localSheetId="17">#REF!</definedName>
    <definedName name="ゆい2" localSheetId="54">#REF!</definedName>
    <definedName name="ゆい2" localSheetId="55">#REF!</definedName>
    <definedName name="ゆい2" localSheetId="56">#REF!</definedName>
    <definedName name="ゆい2" localSheetId="57">#REF!</definedName>
    <definedName name="ゆい2" localSheetId="58">#REF!</definedName>
    <definedName name="ゆい2" localSheetId="59">#REF!</definedName>
    <definedName name="ゆい2" localSheetId="47">#REF!</definedName>
    <definedName name="ゆい2" localSheetId="50">#REF!</definedName>
    <definedName name="ゆい2" localSheetId="51">#REF!</definedName>
    <definedName name="ゆい2" localSheetId="52">#REF!</definedName>
    <definedName name="ゆい2" localSheetId="53">#REF!</definedName>
    <definedName name="ゆい2" localSheetId="71">#REF!</definedName>
    <definedName name="ゆい2" localSheetId="72">#REF!</definedName>
    <definedName name="ゆい2">#REF!</definedName>
    <definedName name="リピータ土産代" localSheetId="4">#REF!</definedName>
    <definedName name="リピータ土産代" localSheetId="21">#REF!</definedName>
    <definedName name="リピータ土産代" localSheetId="27">#REF!</definedName>
    <definedName name="リピータ土産代" localSheetId="28">#REF!</definedName>
    <definedName name="リピータ土産代" localSheetId="29">#REF!</definedName>
    <definedName name="リピータ土産代" localSheetId="30">#REF!</definedName>
    <definedName name="リピータ土産代" localSheetId="31">#REF!</definedName>
    <definedName name="リピータ土産代" localSheetId="32">#REF!</definedName>
    <definedName name="リピータ土産代" localSheetId="39">#REF!</definedName>
    <definedName name="リピータ土産代" localSheetId="37">#REF!</definedName>
    <definedName name="リピータ土産代" localSheetId="17">#REF!</definedName>
    <definedName name="リピータ土産代" localSheetId="20">#REF!</definedName>
    <definedName name="リピータ土産代" localSheetId="54">#REF!</definedName>
    <definedName name="リピータ土産代" localSheetId="55">#REF!</definedName>
    <definedName name="リピータ土産代" localSheetId="56">#REF!</definedName>
    <definedName name="リピータ土産代" localSheetId="57">#REF!</definedName>
    <definedName name="リピータ土産代" localSheetId="58">#REF!</definedName>
    <definedName name="リピータ土産代" localSheetId="59">#REF!</definedName>
    <definedName name="リピータ土産代" localSheetId="45">#REF!</definedName>
    <definedName name="リピータ土産代" localSheetId="46">#REF!</definedName>
    <definedName name="リピータ土産代" localSheetId="47">#REF!</definedName>
    <definedName name="リピータ土産代" localSheetId="50">#REF!</definedName>
    <definedName name="リピータ土産代" localSheetId="51">#REF!</definedName>
    <definedName name="リピータ土産代" localSheetId="52">#REF!</definedName>
    <definedName name="リピータ土産代" localSheetId="53">#REF!</definedName>
    <definedName name="リピータ土産代" localSheetId="71">#REF!</definedName>
    <definedName name="リピータ土産代" localSheetId="72">#REF!</definedName>
    <definedName name="リピータ土産代">#REF!</definedName>
    <definedName name="れた" localSheetId="4">#REF!</definedName>
    <definedName name="れた" localSheetId="21">#REF!</definedName>
    <definedName name="れた" localSheetId="39">#REF!</definedName>
    <definedName name="れた" localSheetId="17">#REF!</definedName>
    <definedName name="れた" localSheetId="54">#REF!</definedName>
    <definedName name="れた" localSheetId="55">#REF!</definedName>
    <definedName name="れた" localSheetId="56">#REF!</definedName>
    <definedName name="れた" localSheetId="57">#REF!</definedName>
    <definedName name="れた" localSheetId="58">#REF!</definedName>
    <definedName name="れた" localSheetId="59">#REF!</definedName>
    <definedName name="れた" localSheetId="47">#REF!</definedName>
    <definedName name="れた" localSheetId="50">#REF!</definedName>
    <definedName name="れた" localSheetId="51">#REF!</definedName>
    <definedName name="れた" localSheetId="52">#REF!</definedName>
    <definedName name="れた" localSheetId="53">#REF!</definedName>
    <definedName name="れた" localSheetId="71">#REF!</definedName>
    <definedName name="れた" localSheetId="72">#REF!</definedName>
    <definedName name="れた">#REF!</definedName>
    <definedName name="印刷_1" localSheetId="4">[10]民宿・国民宿舎等データ入力用シート!#REF!</definedName>
    <definedName name="印刷_1" localSheetId="21">[10]民宿・国民宿舎等データ入力用シート!#REF!</definedName>
    <definedName name="印刷_1" localSheetId="27">[10]民宿・国民宿舎等データ入力用シート!#REF!</definedName>
    <definedName name="印刷_1" localSheetId="28">[10]民宿・国民宿舎等データ入力用シート!#REF!</definedName>
    <definedName name="印刷_1" localSheetId="29">[10]民宿・国民宿舎等データ入力用シート!#REF!</definedName>
    <definedName name="印刷_1" localSheetId="30">[10]民宿・国民宿舎等データ入力用シート!#REF!</definedName>
    <definedName name="印刷_1" localSheetId="31">[10]民宿・国民宿舎等データ入力用シート!#REF!</definedName>
    <definedName name="印刷_1" localSheetId="32">[10]民宿・国民宿舎等データ入力用シート!#REF!</definedName>
    <definedName name="印刷_1" localSheetId="39">[10]民宿・国民宿舎等データ入力用シート!#REF!</definedName>
    <definedName name="印刷_1" localSheetId="37">[10]民宿・国民宿舎等データ入力用シート!#REF!</definedName>
    <definedName name="印刷_1" localSheetId="17">[10]民宿・国民宿舎等データ入力用シート!#REF!</definedName>
    <definedName name="印刷_1" localSheetId="20">[10]民宿・国民宿舎等データ入力用シート!#REF!</definedName>
    <definedName name="印刷_1" localSheetId="54">[10]民宿・国民宿舎等データ入力用シート!#REF!</definedName>
    <definedName name="印刷_1" localSheetId="55">[10]民宿・国民宿舎等データ入力用シート!#REF!</definedName>
    <definedName name="印刷_1" localSheetId="56">[10]民宿・国民宿舎等データ入力用シート!#REF!</definedName>
    <definedName name="印刷_1" localSheetId="57">[10]民宿・国民宿舎等データ入力用シート!#REF!</definedName>
    <definedName name="印刷_1" localSheetId="58">[10]民宿・国民宿舎等データ入力用シート!#REF!</definedName>
    <definedName name="印刷_1" localSheetId="59">[10]民宿・国民宿舎等データ入力用シート!#REF!</definedName>
    <definedName name="印刷_1" localSheetId="45">[10]民宿・国民宿舎等データ入力用シート!#REF!</definedName>
    <definedName name="印刷_1" localSheetId="46">[10]民宿・国民宿舎等データ入力用シート!#REF!</definedName>
    <definedName name="印刷_1" localSheetId="47">[10]民宿・国民宿舎等データ入力用シート!#REF!</definedName>
    <definedName name="印刷_1" localSheetId="50">[10]民宿・国民宿舎等データ入力用シート!#REF!</definedName>
    <definedName name="印刷_1" localSheetId="51">[10]民宿・国民宿舎等データ入力用シート!#REF!</definedName>
    <definedName name="印刷_1" localSheetId="52">[10]民宿・国民宿舎等データ入力用シート!#REF!</definedName>
    <definedName name="印刷_1" localSheetId="53">[10]民宿・国民宿舎等データ入力用シート!#REF!</definedName>
    <definedName name="印刷_1" localSheetId="71">[10]民宿・国民宿舎等データ入力用シート!#REF!</definedName>
    <definedName name="印刷_1" localSheetId="72">[10]民宿・国民宿舎等データ入力用シート!#REF!</definedName>
    <definedName name="印刷_1">[10]民宿・国民宿舎等データ入力用シート!#REF!</definedName>
    <definedName name="印刷_2" localSheetId="4">[10]民宿・国民宿舎等データ入力用シート!#REF!</definedName>
    <definedName name="印刷_2" localSheetId="21">[10]民宿・国民宿舎等データ入力用シート!#REF!</definedName>
    <definedName name="印刷_2" localSheetId="27">[10]民宿・国民宿舎等データ入力用シート!#REF!</definedName>
    <definedName name="印刷_2" localSheetId="28">[10]民宿・国民宿舎等データ入力用シート!#REF!</definedName>
    <definedName name="印刷_2" localSheetId="29">[10]民宿・国民宿舎等データ入力用シート!#REF!</definedName>
    <definedName name="印刷_2" localSheetId="30">[10]民宿・国民宿舎等データ入力用シート!#REF!</definedName>
    <definedName name="印刷_2" localSheetId="31">[10]民宿・国民宿舎等データ入力用シート!#REF!</definedName>
    <definedName name="印刷_2" localSheetId="32">[10]民宿・国民宿舎等データ入力用シート!#REF!</definedName>
    <definedName name="印刷_2" localSheetId="39">[10]民宿・国民宿舎等データ入力用シート!#REF!</definedName>
    <definedName name="印刷_2" localSheetId="37">[10]民宿・国民宿舎等データ入力用シート!#REF!</definedName>
    <definedName name="印刷_2" localSheetId="17">[10]民宿・国民宿舎等データ入力用シート!#REF!</definedName>
    <definedName name="印刷_2" localSheetId="20">[10]民宿・国民宿舎等データ入力用シート!#REF!</definedName>
    <definedName name="印刷_2" localSheetId="54">[10]民宿・国民宿舎等データ入力用シート!#REF!</definedName>
    <definedName name="印刷_2" localSheetId="55">[10]民宿・国民宿舎等データ入力用シート!#REF!</definedName>
    <definedName name="印刷_2" localSheetId="56">[10]民宿・国民宿舎等データ入力用シート!#REF!</definedName>
    <definedName name="印刷_2" localSheetId="57">[10]民宿・国民宿舎等データ入力用シート!#REF!</definedName>
    <definedName name="印刷_2" localSheetId="58">[10]民宿・国民宿舎等データ入力用シート!#REF!</definedName>
    <definedName name="印刷_2" localSheetId="59">[10]民宿・国民宿舎等データ入力用シート!#REF!</definedName>
    <definedName name="印刷_2" localSheetId="45">[10]民宿・国民宿舎等データ入力用シート!#REF!</definedName>
    <definedName name="印刷_2" localSheetId="46">[10]民宿・国民宿舎等データ入力用シート!#REF!</definedName>
    <definedName name="印刷_2" localSheetId="47">[10]民宿・国民宿舎等データ入力用シート!#REF!</definedName>
    <definedName name="印刷_2" localSheetId="50">[10]民宿・国民宿舎等データ入力用シート!#REF!</definedName>
    <definedName name="印刷_2" localSheetId="51">[10]民宿・国民宿舎等データ入力用シート!#REF!</definedName>
    <definedName name="印刷_2" localSheetId="52">[10]民宿・国民宿舎等データ入力用シート!#REF!</definedName>
    <definedName name="印刷_2" localSheetId="53">[10]民宿・国民宿舎等データ入力用シート!#REF!</definedName>
    <definedName name="印刷_2" localSheetId="71">[10]民宿・国民宿舎等データ入力用シート!#REF!</definedName>
    <definedName name="印刷_2" localSheetId="72">[10]民宿・国民宿舎等データ入力用シート!#REF!</definedName>
    <definedName name="印刷_2">[10]民宿・国民宿舎等データ入力用シート!#REF!</definedName>
    <definedName name="印刷_3" localSheetId="4">[10]民宿・国民宿舎等データ入力用シート!#REF!</definedName>
    <definedName name="印刷_3" localSheetId="21">[10]民宿・国民宿舎等データ入力用シート!#REF!</definedName>
    <definedName name="印刷_3" localSheetId="27">[10]民宿・国民宿舎等データ入力用シート!#REF!</definedName>
    <definedName name="印刷_3" localSheetId="28">[10]民宿・国民宿舎等データ入力用シート!#REF!</definedName>
    <definedName name="印刷_3" localSheetId="29">[10]民宿・国民宿舎等データ入力用シート!#REF!</definedName>
    <definedName name="印刷_3" localSheetId="30">[10]民宿・国民宿舎等データ入力用シート!#REF!</definedName>
    <definedName name="印刷_3" localSheetId="31">[10]民宿・国民宿舎等データ入力用シート!#REF!</definedName>
    <definedName name="印刷_3" localSheetId="32">[10]民宿・国民宿舎等データ入力用シート!#REF!</definedName>
    <definedName name="印刷_3" localSheetId="39">[10]民宿・国民宿舎等データ入力用シート!#REF!</definedName>
    <definedName name="印刷_3" localSheetId="37">[10]民宿・国民宿舎等データ入力用シート!#REF!</definedName>
    <definedName name="印刷_3" localSheetId="17">[10]民宿・国民宿舎等データ入力用シート!#REF!</definedName>
    <definedName name="印刷_3" localSheetId="20">[10]民宿・国民宿舎等データ入力用シート!#REF!</definedName>
    <definedName name="印刷_3" localSheetId="54">[10]民宿・国民宿舎等データ入力用シート!#REF!</definedName>
    <definedName name="印刷_3" localSheetId="55">[10]民宿・国民宿舎等データ入力用シート!#REF!</definedName>
    <definedName name="印刷_3" localSheetId="56">[10]民宿・国民宿舎等データ入力用シート!#REF!</definedName>
    <definedName name="印刷_3" localSheetId="57">[10]民宿・国民宿舎等データ入力用シート!#REF!</definedName>
    <definedName name="印刷_3" localSheetId="58">[10]民宿・国民宿舎等データ入力用シート!#REF!</definedName>
    <definedName name="印刷_3" localSheetId="59">[10]民宿・国民宿舎等データ入力用シート!#REF!</definedName>
    <definedName name="印刷_3" localSheetId="45">[10]民宿・国民宿舎等データ入力用シート!#REF!</definedName>
    <definedName name="印刷_3" localSheetId="46">[10]民宿・国民宿舎等データ入力用シート!#REF!</definedName>
    <definedName name="印刷_3" localSheetId="47">[10]民宿・国民宿舎等データ入力用シート!#REF!</definedName>
    <definedName name="印刷_3" localSheetId="50">[10]民宿・国民宿舎等データ入力用シート!#REF!</definedName>
    <definedName name="印刷_3" localSheetId="51">[10]民宿・国民宿舎等データ入力用シート!#REF!</definedName>
    <definedName name="印刷_3" localSheetId="52">[10]民宿・国民宿舎等データ入力用シート!#REF!</definedName>
    <definedName name="印刷_3" localSheetId="53">[10]民宿・国民宿舎等データ入力用シート!#REF!</definedName>
    <definedName name="印刷_3" localSheetId="71">[10]民宿・国民宿舎等データ入力用シート!#REF!</definedName>
    <definedName name="印刷_3" localSheetId="72">[10]民宿・国民宿舎等データ入力用シート!#REF!</definedName>
    <definedName name="印刷_3">[10]民宿・国民宿舎等データ入力用シート!#REF!</definedName>
    <definedName name="印刷_4" localSheetId="4">[10]民宿・国民宿舎等データ入力用シート!#REF!</definedName>
    <definedName name="印刷_4" localSheetId="21">[10]民宿・国民宿舎等データ入力用シート!#REF!</definedName>
    <definedName name="印刷_4" localSheetId="27">[10]民宿・国民宿舎等データ入力用シート!#REF!</definedName>
    <definedName name="印刷_4" localSheetId="28">[10]民宿・国民宿舎等データ入力用シート!#REF!</definedName>
    <definedName name="印刷_4" localSheetId="29">[10]民宿・国民宿舎等データ入力用シート!#REF!</definedName>
    <definedName name="印刷_4" localSheetId="30">[10]民宿・国民宿舎等データ入力用シート!#REF!</definedName>
    <definedName name="印刷_4" localSheetId="31">[10]民宿・国民宿舎等データ入力用シート!#REF!</definedName>
    <definedName name="印刷_4" localSheetId="32">[10]民宿・国民宿舎等データ入力用シート!#REF!</definedName>
    <definedName name="印刷_4" localSheetId="39">[10]民宿・国民宿舎等データ入力用シート!#REF!</definedName>
    <definedName name="印刷_4" localSheetId="37">[10]民宿・国民宿舎等データ入力用シート!#REF!</definedName>
    <definedName name="印刷_4" localSheetId="17">[10]民宿・国民宿舎等データ入力用シート!#REF!</definedName>
    <definedName name="印刷_4" localSheetId="20">[10]民宿・国民宿舎等データ入力用シート!#REF!</definedName>
    <definedName name="印刷_4" localSheetId="54">[10]民宿・国民宿舎等データ入力用シート!#REF!</definedName>
    <definedName name="印刷_4" localSheetId="55">[10]民宿・国民宿舎等データ入力用シート!#REF!</definedName>
    <definedName name="印刷_4" localSheetId="56">[10]民宿・国民宿舎等データ入力用シート!#REF!</definedName>
    <definedName name="印刷_4" localSheetId="57">[10]民宿・国民宿舎等データ入力用シート!#REF!</definedName>
    <definedName name="印刷_4" localSheetId="58">[10]民宿・国民宿舎等データ入力用シート!#REF!</definedName>
    <definedName name="印刷_4" localSheetId="59">[10]民宿・国民宿舎等データ入力用シート!#REF!</definedName>
    <definedName name="印刷_4" localSheetId="45">[10]民宿・国民宿舎等データ入力用シート!#REF!</definedName>
    <definedName name="印刷_4" localSheetId="46">[10]民宿・国民宿舎等データ入力用シート!#REF!</definedName>
    <definedName name="印刷_4" localSheetId="47">[10]民宿・国民宿舎等データ入力用シート!#REF!</definedName>
    <definedName name="印刷_4" localSheetId="50">[10]民宿・国民宿舎等データ入力用シート!#REF!</definedName>
    <definedName name="印刷_4" localSheetId="51">[10]民宿・国民宿舎等データ入力用シート!#REF!</definedName>
    <definedName name="印刷_4" localSheetId="52">[10]民宿・国民宿舎等データ入力用シート!#REF!</definedName>
    <definedName name="印刷_4" localSheetId="53">[10]民宿・国民宿舎等データ入力用シート!#REF!</definedName>
    <definedName name="印刷_4" localSheetId="71">[10]民宿・国民宿舎等データ入力用シート!#REF!</definedName>
    <definedName name="印刷_4" localSheetId="72">[10]民宿・国民宿舎等データ入力用シート!#REF!</definedName>
    <definedName name="印刷_4">[10]民宿・国民宿舎等データ入力用シート!#REF!</definedName>
    <definedName name="印刷範囲②⑥" localSheetId="4">#REF!</definedName>
    <definedName name="印刷範囲②⑥" localSheetId="21">#REF!</definedName>
    <definedName name="印刷範囲②⑥" localSheetId="27">#REF!</definedName>
    <definedName name="印刷範囲②⑥" localSheetId="28">#REF!</definedName>
    <definedName name="印刷範囲②⑥" localSheetId="29">#REF!</definedName>
    <definedName name="印刷範囲②⑥" localSheetId="30">#REF!</definedName>
    <definedName name="印刷範囲②⑥" localSheetId="31">#REF!</definedName>
    <definedName name="印刷範囲②⑥" localSheetId="32">#REF!</definedName>
    <definedName name="印刷範囲②⑥" localSheetId="39">#REF!</definedName>
    <definedName name="印刷範囲②⑥" localSheetId="37">#REF!</definedName>
    <definedName name="印刷範囲②⑥" localSheetId="17">#REF!</definedName>
    <definedName name="印刷範囲②⑥" localSheetId="20">#REF!</definedName>
    <definedName name="印刷範囲②⑥" localSheetId="54">#REF!</definedName>
    <definedName name="印刷範囲②⑥" localSheetId="55">#REF!</definedName>
    <definedName name="印刷範囲②⑥" localSheetId="56">#REF!</definedName>
    <definedName name="印刷範囲②⑥" localSheetId="57">#REF!</definedName>
    <definedName name="印刷範囲②⑥" localSheetId="58">#REF!</definedName>
    <definedName name="印刷範囲②⑥" localSheetId="59">#REF!</definedName>
    <definedName name="印刷範囲②⑥" localSheetId="45">#REF!</definedName>
    <definedName name="印刷範囲②⑥" localSheetId="46">#REF!</definedName>
    <definedName name="印刷範囲②⑥" localSheetId="47">#REF!</definedName>
    <definedName name="印刷範囲②⑥" localSheetId="50">#REF!</definedName>
    <definedName name="印刷範囲②⑥" localSheetId="51">#REF!</definedName>
    <definedName name="印刷範囲②⑥" localSheetId="52">#REF!</definedName>
    <definedName name="印刷範囲②⑥" localSheetId="53">#REF!</definedName>
    <definedName name="印刷範囲②⑥" localSheetId="71">#REF!</definedName>
    <definedName name="印刷範囲②⑥" localSheetId="72">#REF!</definedName>
    <definedName name="印刷範囲②⑥">#REF!</definedName>
    <definedName name="印刷用" localSheetId="4">#REF!</definedName>
    <definedName name="印刷用" localSheetId="21">#REF!</definedName>
    <definedName name="印刷用" localSheetId="27">#REF!</definedName>
    <definedName name="印刷用" localSheetId="28">#REF!</definedName>
    <definedName name="印刷用" localSheetId="29">#REF!</definedName>
    <definedName name="印刷用" localSheetId="30">#REF!</definedName>
    <definedName name="印刷用" localSheetId="31">#REF!</definedName>
    <definedName name="印刷用" localSheetId="32">#REF!</definedName>
    <definedName name="印刷用" localSheetId="39">#REF!</definedName>
    <definedName name="印刷用" localSheetId="37">#REF!</definedName>
    <definedName name="印刷用" localSheetId="17">#REF!</definedName>
    <definedName name="印刷用" localSheetId="20">#REF!</definedName>
    <definedName name="印刷用" localSheetId="54">#REF!</definedName>
    <definedName name="印刷用" localSheetId="55">#REF!</definedName>
    <definedName name="印刷用" localSheetId="56">#REF!</definedName>
    <definedName name="印刷用" localSheetId="57">#REF!</definedName>
    <definedName name="印刷用" localSheetId="58">#REF!</definedName>
    <definedName name="印刷用" localSheetId="59">#REF!</definedName>
    <definedName name="印刷用" localSheetId="45">#REF!</definedName>
    <definedName name="印刷用" localSheetId="46">#REF!</definedName>
    <definedName name="印刷用" localSheetId="47">#REF!</definedName>
    <definedName name="印刷用" localSheetId="50">#REF!</definedName>
    <definedName name="印刷用" localSheetId="51">#REF!</definedName>
    <definedName name="印刷用" localSheetId="52">#REF!</definedName>
    <definedName name="印刷用" localSheetId="53">#REF!</definedName>
    <definedName name="印刷用" localSheetId="71">#REF!</definedName>
    <definedName name="印刷用" localSheetId="72">#REF!</definedName>
    <definedName name="印刷用">#REF!</definedName>
    <definedName name="貨物配分率">[11]ﾏｰｼﾞﾝ計算!$AC$824:$AC$828</definedName>
    <definedName name="各月消費単価総括" localSheetId="4">#REF!</definedName>
    <definedName name="各月消費単価総括" localSheetId="21">#REF!</definedName>
    <definedName name="各月消費単価総括" localSheetId="27">#REF!</definedName>
    <definedName name="各月消費単価総括" localSheetId="28">#REF!</definedName>
    <definedName name="各月消費単価総括" localSheetId="29">#REF!</definedName>
    <definedName name="各月消費単価総括" localSheetId="30">#REF!</definedName>
    <definedName name="各月消費単価総括" localSheetId="31">#REF!</definedName>
    <definedName name="各月消費単価総括" localSheetId="32">#REF!</definedName>
    <definedName name="各月消費単価総括" localSheetId="39">#REF!</definedName>
    <definedName name="各月消費単価総括" localSheetId="37">#REF!</definedName>
    <definedName name="各月消費単価総括" localSheetId="17">#REF!</definedName>
    <definedName name="各月消費単価総括" localSheetId="20">#REF!</definedName>
    <definedName name="各月消費単価総括" localSheetId="54">#REF!</definedName>
    <definedName name="各月消費単価総括" localSheetId="55">#REF!</definedName>
    <definedName name="各月消費単価総括" localSheetId="56">#REF!</definedName>
    <definedName name="各月消費単価総括" localSheetId="57">#REF!</definedName>
    <definedName name="各月消費単価総括" localSheetId="58">#REF!</definedName>
    <definedName name="各月消費単価総括" localSheetId="59">#REF!</definedName>
    <definedName name="各月消費単価総括" localSheetId="45">#REF!</definedName>
    <definedName name="各月消費単価総括" localSheetId="46">#REF!</definedName>
    <definedName name="各月消費単価総括" localSheetId="47">#REF!</definedName>
    <definedName name="各月消費単価総括" localSheetId="50">#REF!</definedName>
    <definedName name="各月消費単価総括" localSheetId="51">#REF!</definedName>
    <definedName name="各月消費単価総括" localSheetId="52">#REF!</definedName>
    <definedName name="各月消費単価総括" localSheetId="53">#REF!</definedName>
    <definedName name="各月消費単価総括" localSheetId="71">#REF!</definedName>
    <definedName name="各月消費単価総括" localSheetId="72">#REF!</definedName>
    <definedName name="各月消費単価総括">#REF!</definedName>
    <definedName name="観光収入の推移">[12]○旧観光収入!$A$2:$N$45</definedName>
    <definedName name="観光収入推計">[12]×修正後観光収入!$A$2:$N$40</definedName>
    <definedName name="観光収入単価図">[12]×修正後観光収入!$E$121:$S$154</definedName>
    <definedName name="観光消費額入力場">[11]ﾏｰｼﾞﾝ計算!$M$799:$M$839</definedName>
    <definedName name="旧費目別単価">[12]○旧観光収入!$S$13:$Y$61</definedName>
    <definedName name="金額NA">[13]○搭乗者アンケート11月分!$BC$8392:$BR$8498</definedName>
    <definedName name="桁" localSheetId="4">#REF!</definedName>
    <definedName name="桁" localSheetId="74">#REF!</definedName>
    <definedName name="桁" localSheetId="75">#REF!</definedName>
    <definedName name="桁" localSheetId="76">#REF!</definedName>
    <definedName name="桁" localSheetId="12">#REF!</definedName>
    <definedName name="桁" localSheetId="21">#REF!</definedName>
    <definedName name="桁" localSheetId="26">#REF!</definedName>
    <definedName name="桁" localSheetId="27">#REF!</definedName>
    <definedName name="桁" localSheetId="28">#REF!</definedName>
    <definedName name="桁" localSheetId="29">#REF!</definedName>
    <definedName name="桁" localSheetId="30">#REF!</definedName>
    <definedName name="桁" localSheetId="13">#REF!</definedName>
    <definedName name="桁" localSheetId="31">#REF!</definedName>
    <definedName name="桁" localSheetId="32">#REF!</definedName>
    <definedName name="桁" localSheetId="33">#REF!</definedName>
    <definedName name="桁" localSheetId="34">#REF!</definedName>
    <definedName name="桁" localSheetId="35">#REF!</definedName>
    <definedName name="桁" localSheetId="39">#REF!</definedName>
    <definedName name="桁" localSheetId="14">#REF!</definedName>
    <definedName name="桁" localSheetId="15">#REF!</definedName>
    <definedName name="桁" localSheetId="16">#REF!</definedName>
    <definedName name="桁" localSheetId="37">#REF!</definedName>
    <definedName name="桁" localSheetId="17">#REF!</definedName>
    <definedName name="桁" localSheetId="19">#REF!</definedName>
    <definedName name="桁" localSheetId="20">#REF!</definedName>
    <definedName name="桁" localSheetId="54">#REF!</definedName>
    <definedName name="桁" localSheetId="55">#REF!</definedName>
    <definedName name="桁" localSheetId="56">#REF!</definedName>
    <definedName name="桁" localSheetId="57">#REF!</definedName>
    <definedName name="桁" localSheetId="58">#REF!</definedName>
    <definedName name="桁" localSheetId="59">#REF!</definedName>
    <definedName name="桁" localSheetId="45">#REF!</definedName>
    <definedName name="桁" localSheetId="46">#REF!</definedName>
    <definedName name="桁" localSheetId="47">#REF!</definedName>
    <definedName name="桁" localSheetId="50">#REF!</definedName>
    <definedName name="桁" localSheetId="51">#REF!</definedName>
    <definedName name="桁" localSheetId="52">#REF!</definedName>
    <definedName name="桁" localSheetId="53">#REF!</definedName>
    <definedName name="桁" localSheetId="68">#REF!</definedName>
    <definedName name="桁" localSheetId="69">#REF!</definedName>
    <definedName name="桁" localSheetId="70">#REF!</definedName>
    <definedName name="桁" localSheetId="71">#REF!</definedName>
    <definedName name="桁" localSheetId="72">#REF!</definedName>
    <definedName name="桁" localSheetId="73">#REF!</definedName>
    <definedName name="桁" localSheetId="78">#REF!</definedName>
    <definedName name="桁" localSheetId="62">#REF!</definedName>
    <definedName name="桁" localSheetId="63">#REF!</definedName>
    <definedName name="桁" localSheetId="64">#REF!</definedName>
    <definedName name="桁" localSheetId="65">#REF!</definedName>
    <definedName name="桁" localSheetId="66">#REF!</definedName>
    <definedName name="桁" localSheetId="67">#REF!</definedName>
    <definedName name="桁">#REF!</definedName>
    <definedName name="月別曜日別" localSheetId="4">#REF!</definedName>
    <definedName name="月別曜日別" localSheetId="21">#REF!</definedName>
    <definedName name="月別曜日別" localSheetId="27">#REF!</definedName>
    <definedName name="月別曜日別" localSheetId="28">#REF!</definedName>
    <definedName name="月別曜日別" localSheetId="29">#REF!</definedName>
    <definedName name="月別曜日別" localSheetId="30">#REF!</definedName>
    <definedName name="月別曜日別" localSheetId="31">#REF!</definedName>
    <definedName name="月別曜日別" localSheetId="32">#REF!</definedName>
    <definedName name="月別曜日別" localSheetId="39">#REF!</definedName>
    <definedName name="月別曜日別" localSheetId="37">#REF!</definedName>
    <definedName name="月別曜日別" localSheetId="17">#REF!</definedName>
    <definedName name="月別曜日別" localSheetId="20">#REF!</definedName>
    <definedName name="月別曜日別" localSheetId="54">#REF!</definedName>
    <definedName name="月別曜日別" localSheetId="55">#REF!</definedName>
    <definedName name="月別曜日別" localSheetId="56">#REF!</definedName>
    <definedName name="月別曜日別" localSheetId="57">#REF!</definedName>
    <definedName name="月別曜日別" localSheetId="58">#REF!</definedName>
    <definedName name="月別曜日別" localSheetId="59">#REF!</definedName>
    <definedName name="月別曜日別" localSheetId="45">#REF!</definedName>
    <definedName name="月別曜日別" localSheetId="46">#REF!</definedName>
    <definedName name="月別曜日別" localSheetId="47">#REF!</definedName>
    <definedName name="月別曜日別" localSheetId="50">#REF!</definedName>
    <definedName name="月別曜日別" localSheetId="51">#REF!</definedName>
    <definedName name="月別曜日別" localSheetId="52">#REF!</definedName>
    <definedName name="月別曜日別" localSheetId="53">#REF!</definedName>
    <definedName name="月別曜日別" localSheetId="71">#REF!</definedName>
    <definedName name="月別曜日別" localSheetId="72">#REF!</definedName>
    <definedName name="月別曜日別">#REF!</definedName>
    <definedName name="県外マーケット" localSheetId="4">#REF!</definedName>
    <definedName name="県外マーケット" localSheetId="21">#REF!</definedName>
    <definedName name="県外マーケット" localSheetId="27">#REF!</definedName>
    <definedName name="県外マーケット" localSheetId="28">#REF!</definedName>
    <definedName name="県外マーケット" localSheetId="29">#REF!</definedName>
    <definedName name="県外マーケット" localSheetId="30">#REF!</definedName>
    <definedName name="県外マーケット" localSheetId="31">#REF!</definedName>
    <definedName name="県外マーケット" localSheetId="32">#REF!</definedName>
    <definedName name="県外マーケット" localSheetId="39">#REF!</definedName>
    <definedName name="県外マーケット" localSheetId="37">#REF!</definedName>
    <definedName name="県外マーケット" localSheetId="17">#REF!</definedName>
    <definedName name="県外マーケット" localSheetId="20">#REF!</definedName>
    <definedName name="県外マーケット" localSheetId="54">#REF!</definedName>
    <definedName name="県外マーケット" localSheetId="55">#REF!</definedName>
    <definedName name="県外マーケット" localSheetId="56">#REF!</definedName>
    <definedName name="県外マーケット" localSheetId="57">#REF!</definedName>
    <definedName name="県外マーケット" localSheetId="58">#REF!</definedName>
    <definedName name="県外マーケット" localSheetId="59">#REF!</definedName>
    <definedName name="県外マーケット" localSheetId="45">#REF!</definedName>
    <definedName name="県外マーケット" localSheetId="46">#REF!</definedName>
    <definedName name="県外マーケット" localSheetId="47">#REF!</definedName>
    <definedName name="県外マーケット" localSheetId="50">#REF!</definedName>
    <definedName name="県外マーケット" localSheetId="51">#REF!</definedName>
    <definedName name="県外マーケット" localSheetId="52">#REF!</definedName>
    <definedName name="県外マーケット" localSheetId="53">#REF!</definedName>
    <definedName name="県外マーケット" localSheetId="71">#REF!</definedName>
    <definedName name="県外マーケット" localSheetId="72">#REF!</definedName>
    <definedName name="県外マーケット">#REF!</definedName>
    <definedName name="県外客属性" localSheetId="4">#REF!</definedName>
    <definedName name="県外客属性" localSheetId="21">#REF!</definedName>
    <definedName name="県外客属性" localSheetId="27">#REF!</definedName>
    <definedName name="県外客属性" localSheetId="28">#REF!</definedName>
    <definedName name="県外客属性" localSheetId="29">#REF!</definedName>
    <definedName name="県外客属性" localSheetId="30">#REF!</definedName>
    <definedName name="県外客属性" localSheetId="31">#REF!</definedName>
    <definedName name="県外客属性" localSheetId="32">#REF!</definedName>
    <definedName name="県外客属性" localSheetId="39">#REF!</definedName>
    <definedName name="県外客属性" localSheetId="37">#REF!</definedName>
    <definedName name="県外客属性" localSheetId="17">#REF!</definedName>
    <definedName name="県外客属性" localSheetId="20">#REF!</definedName>
    <definedName name="県外客属性" localSheetId="54">#REF!</definedName>
    <definedName name="県外客属性" localSheetId="55">#REF!</definedName>
    <definedName name="県外客属性" localSheetId="56">#REF!</definedName>
    <definedName name="県外客属性" localSheetId="57">#REF!</definedName>
    <definedName name="県外客属性" localSheetId="58">#REF!</definedName>
    <definedName name="県外客属性" localSheetId="59">#REF!</definedName>
    <definedName name="県外客属性" localSheetId="45">#REF!</definedName>
    <definedName name="県外客属性" localSheetId="46">#REF!</definedName>
    <definedName name="県外客属性" localSheetId="47">#REF!</definedName>
    <definedName name="県外客属性" localSheetId="50">#REF!</definedName>
    <definedName name="県外客属性" localSheetId="51">#REF!</definedName>
    <definedName name="県外客属性" localSheetId="52">#REF!</definedName>
    <definedName name="県外客属性" localSheetId="53">#REF!</definedName>
    <definedName name="県外客属性" localSheetId="71">#REF!</definedName>
    <definedName name="県外客属性" localSheetId="72">#REF!</definedName>
    <definedName name="県外客属性">#REF!</definedName>
    <definedName name="国内海外旅行" localSheetId="4">#REF!</definedName>
    <definedName name="国内海外旅行" localSheetId="74">#REF!</definedName>
    <definedName name="国内海外旅行" localSheetId="75">#REF!</definedName>
    <definedName name="国内海外旅行" localSheetId="76">#REF!</definedName>
    <definedName name="国内海外旅行" localSheetId="12">#REF!</definedName>
    <definedName name="国内海外旅行" localSheetId="21">#REF!</definedName>
    <definedName name="国内海外旅行" localSheetId="26">#REF!</definedName>
    <definedName name="国内海外旅行" localSheetId="27">#REF!</definedName>
    <definedName name="国内海外旅行" localSheetId="28">#REF!</definedName>
    <definedName name="国内海外旅行" localSheetId="29">#REF!</definedName>
    <definedName name="国内海外旅行" localSheetId="30">#REF!</definedName>
    <definedName name="国内海外旅行" localSheetId="13">#REF!</definedName>
    <definedName name="国内海外旅行" localSheetId="31">#REF!</definedName>
    <definedName name="国内海外旅行" localSheetId="32">#REF!</definedName>
    <definedName name="国内海外旅行" localSheetId="33">#REF!</definedName>
    <definedName name="国内海外旅行" localSheetId="34">#REF!</definedName>
    <definedName name="国内海外旅行" localSheetId="35">#REF!</definedName>
    <definedName name="国内海外旅行" localSheetId="39">#REF!</definedName>
    <definedName name="国内海外旅行" localSheetId="14">#REF!</definedName>
    <definedName name="国内海外旅行" localSheetId="15">#REF!</definedName>
    <definedName name="国内海外旅行" localSheetId="16">#REF!</definedName>
    <definedName name="国内海外旅行" localSheetId="37">#REF!</definedName>
    <definedName name="国内海外旅行" localSheetId="17">#REF!</definedName>
    <definedName name="国内海外旅行" localSheetId="19">#REF!</definedName>
    <definedName name="国内海外旅行" localSheetId="20">#REF!</definedName>
    <definedName name="国内海外旅行" localSheetId="54">#REF!</definedName>
    <definedName name="国内海外旅行" localSheetId="55">#REF!</definedName>
    <definedName name="国内海外旅行" localSheetId="56">#REF!</definedName>
    <definedName name="国内海外旅行" localSheetId="57">#REF!</definedName>
    <definedName name="国内海外旅行" localSheetId="58">#REF!</definedName>
    <definedName name="国内海外旅行" localSheetId="59">#REF!</definedName>
    <definedName name="国内海外旅行" localSheetId="45">#REF!</definedName>
    <definedName name="国内海外旅行" localSheetId="46">#REF!</definedName>
    <definedName name="国内海外旅行" localSheetId="47">#REF!</definedName>
    <definedName name="国内海外旅行" localSheetId="50">#REF!</definedName>
    <definedName name="国内海外旅行" localSheetId="51">#REF!</definedName>
    <definedName name="国内海外旅行" localSheetId="52">#REF!</definedName>
    <definedName name="国内海外旅行" localSheetId="53">#REF!</definedName>
    <definedName name="国内海外旅行" localSheetId="68">#REF!</definedName>
    <definedName name="国内海外旅行" localSheetId="69">#REF!</definedName>
    <definedName name="国内海外旅行" localSheetId="70">#REF!</definedName>
    <definedName name="国内海外旅行" localSheetId="71">#REF!</definedName>
    <definedName name="国内海外旅行" localSheetId="72">#REF!</definedName>
    <definedName name="国内海外旅行" localSheetId="73">#REF!</definedName>
    <definedName name="国内海外旅行" localSheetId="78">#REF!</definedName>
    <definedName name="国内海外旅行" localSheetId="62">#REF!</definedName>
    <definedName name="国内海外旅行" localSheetId="63">#REF!</definedName>
    <definedName name="国内海外旅行" localSheetId="64">#REF!</definedName>
    <definedName name="国内海外旅行" localSheetId="65">#REF!</definedName>
    <definedName name="国内海外旅行" localSheetId="66">#REF!</definedName>
    <definedName name="国内海外旅行" localSheetId="67">#REF!</definedName>
    <definedName name="国内海外旅行">#REF!</definedName>
    <definedName name="国内海外旅行比較" localSheetId="4">#REF!</definedName>
    <definedName name="国内海外旅行比較" localSheetId="74">#REF!</definedName>
    <definedName name="国内海外旅行比較" localSheetId="75">#REF!</definedName>
    <definedName name="国内海外旅行比較" localSheetId="76">#REF!</definedName>
    <definedName name="国内海外旅行比較" localSheetId="12">#REF!</definedName>
    <definedName name="国内海外旅行比較" localSheetId="21">#REF!</definedName>
    <definedName name="国内海外旅行比較" localSheetId="26">#REF!</definedName>
    <definedName name="国内海外旅行比較" localSheetId="27">#REF!</definedName>
    <definedName name="国内海外旅行比較" localSheetId="28">#REF!</definedName>
    <definedName name="国内海外旅行比較" localSheetId="29">#REF!</definedName>
    <definedName name="国内海外旅行比較" localSheetId="30">#REF!</definedName>
    <definedName name="国内海外旅行比較" localSheetId="13">#REF!</definedName>
    <definedName name="国内海外旅行比較" localSheetId="31">#REF!</definedName>
    <definedName name="国内海外旅行比較" localSheetId="32">#REF!</definedName>
    <definedName name="国内海外旅行比較" localSheetId="33">#REF!</definedName>
    <definedName name="国内海外旅行比較" localSheetId="34">#REF!</definedName>
    <definedName name="国内海外旅行比較" localSheetId="35">#REF!</definedName>
    <definedName name="国内海外旅行比較" localSheetId="39">#REF!</definedName>
    <definedName name="国内海外旅行比較" localSheetId="14">#REF!</definedName>
    <definedName name="国内海外旅行比較" localSheetId="15">#REF!</definedName>
    <definedName name="国内海外旅行比較" localSheetId="16">#REF!</definedName>
    <definedName name="国内海外旅行比較" localSheetId="37">#REF!</definedName>
    <definedName name="国内海外旅行比較" localSheetId="17">#REF!</definedName>
    <definedName name="国内海外旅行比較" localSheetId="19">#REF!</definedName>
    <definedName name="国内海外旅行比較" localSheetId="20">#REF!</definedName>
    <definedName name="国内海外旅行比較" localSheetId="54">#REF!</definedName>
    <definedName name="国内海外旅行比較" localSheetId="55">#REF!</definedName>
    <definedName name="国内海外旅行比較" localSheetId="56">#REF!</definedName>
    <definedName name="国内海外旅行比較" localSheetId="57">#REF!</definedName>
    <definedName name="国内海外旅行比較" localSheetId="58">#REF!</definedName>
    <definedName name="国内海外旅行比較" localSheetId="59">#REF!</definedName>
    <definedName name="国内海外旅行比較" localSheetId="45">#REF!</definedName>
    <definedName name="国内海外旅行比較" localSheetId="46">#REF!</definedName>
    <definedName name="国内海外旅行比較" localSheetId="47">#REF!</definedName>
    <definedName name="国内海外旅行比較" localSheetId="50">#REF!</definedName>
    <definedName name="国内海外旅行比較" localSheetId="51">#REF!</definedName>
    <definedName name="国内海外旅行比較" localSheetId="52">#REF!</definedName>
    <definedName name="国内海外旅行比較" localSheetId="53">#REF!</definedName>
    <definedName name="国内海外旅行比較" localSheetId="68">#REF!</definedName>
    <definedName name="国内海外旅行比較" localSheetId="69">#REF!</definedName>
    <definedName name="国内海外旅行比較" localSheetId="70">#REF!</definedName>
    <definedName name="国内海外旅行比較" localSheetId="71">#REF!</definedName>
    <definedName name="国内海外旅行比較" localSheetId="72">#REF!</definedName>
    <definedName name="国内海外旅行比較" localSheetId="73">#REF!</definedName>
    <definedName name="国内海外旅行比較" localSheetId="78">#REF!</definedName>
    <definedName name="国内海外旅行比較" localSheetId="62">#REF!</definedName>
    <definedName name="国内海外旅行比較" localSheetId="63">#REF!</definedName>
    <definedName name="国内海外旅行比較" localSheetId="64">#REF!</definedName>
    <definedName name="国内海外旅行比較" localSheetId="65">#REF!</definedName>
    <definedName name="国内海外旅行比較" localSheetId="66">#REF!</definedName>
    <definedName name="国内海外旅行比較" localSheetId="67">#REF!</definedName>
    <definedName name="国内海外旅行比較">#REF!</definedName>
    <definedName name="国内旅行と海外旅行" localSheetId="4">#REF!</definedName>
    <definedName name="国内旅行と海外旅行" localSheetId="74">#REF!</definedName>
    <definedName name="国内旅行と海外旅行" localSheetId="75">#REF!</definedName>
    <definedName name="国内旅行と海外旅行" localSheetId="76">#REF!</definedName>
    <definedName name="国内旅行と海外旅行" localSheetId="12">#REF!</definedName>
    <definedName name="国内旅行と海外旅行" localSheetId="21">#REF!</definedName>
    <definedName name="国内旅行と海外旅行" localSheetId="26">#REF!</definedName>
    <definedName name="国内旅行と海外旅行" localSheetId="27">#REF!</definedName>
    <definedName name="国内旅行と海外旅行" localSheetId="28">#REF!</definedName>
    <definedName name="国内旅行と海外旅行" localSheetId="29">#REF!</definedName>
    <definedName name="国内旅行と海外旅行" localSheetId="30">#REF!</definedName>
    <definedName name="国内旅行と海外旅行" localSheetId="13">#REF!</definedName>
    <definedName name="国内旅行と海外旅行" localSheetId="31">#REF!</definedName>
    <definedName name="国内旅行と海外旅行" localSheetId="32">#REF!</definedName>
    <definedName name="国内旅行と海外旅行" localSheetId="33">#REF!</definedName>
    <definedName name="国内旅行と海外旅行" localSheetId="34">#REF!</definedName>
    <definedName name="国内旅行と海外旅行" localSheetId="35">#REF!</definedName>
    <definedName name="国内旅行と海外旅行" localSheetId="39">#REF!</definedName>
    <definedName name="国内旅行と海外旅行" localSheetId="14">#REF!</definedName>
    <definedName name="国内旅行と海外旅行" localSheetId="15">#REF!</definedName>
    <definedName name="国内旅行と海外旅行" localSheetId="16">#REF!</definedName>
    <definedName name="国内旅行と海外旅行" localSheetId="37">#REF!</definedName>
    <definedName name="国内旅行と海外旅行" localSheetId="17">#REF!</definedName>
    <definedName name="国内旅行と海外旅行" localSheetId="19">#REF!</definedName>
    <definedName name="国内旅行と海外旅行" localSheetId="20">#REF!</definedName>
    <definedName name="国内旅行と海外旅行" localSheetId="54">#REF!</definedName>
    <definedName name="国内旅行と海外旅行" localSheetId="55">#REF!</definedName>
    <definedName name="国内旅行と海外旅行" localSheetId="56">#REF!</definedName>
    <definedName name="国内旅行と海外旅行" localSheetId="57">#REF!</definedName>
    <definedName name="国内旅行と海外旅行" localSheetId="58">#REF!</definedName>
    <definedName name="国内旅行と海外旅行" localSheetId="59">#REF!</definedName>
    <definedName name="国内旅行と海外旅行" localSheetId="45">#REF!</definedName>
    <definedName name="国内旅行と海外旅行" localSheetId="46">#REF!</definedName>
    <definedName name="国内旅行と海外旅行" localSheetId="47">#REF!</definedName>
    <definedName name="国内旅行と海外旅行" localSheetId="50">#REF!</definedName>
    <definedName name="国内旅行と海外旅行" localSheetId="51">#REF!</definedName>
    <definedName name="国内旅行と海外旅行" localSheetId="52">#REF!</definedName>
    <definedName name="国内旅行と海外旅行" localSheetId="53">#REF!</definedName>
    <definedName name="国内旅行と海外旅行" localSheetId="68">#REF!</definedName>
    <definedName name="国内旅行と海外旅行" localSheetId="69">#REF!</definedName>
    <definedName name="国内旅行と海外旅行" localSheetId="70">#REF!</definedName>
    <definedName name="国内旅行と海外旅行" localSheetId="71">#REF!</definedName>
    <definedName name="国内旅行と海外旅行" localSheetId="72">#REF!</definedName>
    <definedName name="国内旅行と海外旅行" localSheetId="73">#REF!</definedName>
    <definedName name="国内旅行と海外旅行" localSheetId="78">#REF!</definedName>
    <definedName name="国内旅行と海外旅行" localSheetId="62">#REF!</definedName>
    <definedName name="国内旅行と海外旅行" localSheetId="63">#REF!</definedName>
    <definedName name="国内旅行と海外旅行" localSheetId="64">#REF!</definedName>
    <definedName name="国内旅行と海外旅行" localSheetId="65">#REF!</definedName>
    <definedName name="国内旅行と海外旅行" localSheetId="66">#REF!</definedName>
    <definedName name="国内旅行と海外旅行" localSheetId="67">#REF!</definedName>
    <definedName name="国内旅行と海外旅行">#REF!</definedName>
    <definedName name="参加費分布表">[14]参加費!$H$2:$V$76</definedName>
    <definedName name="産出額表" localSheetId="4">#REF!</definedName>
    <definedName name="産出額表" localSheetId="21">#REF!</definedName>
    <definedName name="産出額表" localSheetId="27">#REF!</definedName>
    <definedName name="産出額表" localSheetId="28">#REF!</definedName>
    <definedName name="産出額表" localSheetId="29">#REF!</definedName>
    <definedName name="産出額表" localSheetId="30">#REF!</definedName>
    <definedName name="産出額表" localSheetId="31">#REF!</definedName>
    <definedName name="産出額表" localSheetId="32">#REF!</definedName>
    <definedName name="産出額表" localSheetId="39">#REF!</definedName>
    <definedName name="産出額表" localSheetId="37">#REF!</definedName>
    <definedName name="産出額表" localSheetId="17">#REF!</definedName>
    <definedName name="産出額表" localSheetId="20">#REF!</definedName>
    <definedName name="産出額表" localSheetId="54">#REF!</definedName>
    <definedName name="産出額表" localSheetId="55">#REF!</definedName>
    <definedName name="産出額表" localSheetId="56">#REF!</definedName>
    <definedName name="産出額表" localSheetId="57">#REF!</definedName>
    <definedName name="産出額表" localSheetId="58">#REF!</definedName>
    <definedName name="産出額表" localSheetId="59">#REF!</definedName>
    <definedName name="産出額表" localSheetId="45">#REF!</definedName>
    <definedName name="産出額表" localSheetId="46">#REF!</definedName>
    <definedName name="産出額表" localSheetId="47">#REF!</definedName>
    <definedName name="産出額表" localSheetId="50">#REF!</definedName>
    <definedName name="産出額表" localSheetId="51">#REF!</definedName>
    <definedName name="産出額表" localSheetId="52">#REF!</definedName>
    <definedName name="産出額表" localSheetId="53">#REF!</definedName>
    <definedName name="産出額表" localSheetId="71">#REF!</definedName>
    <definedName name="産出額表" localSheetId="72">#REF!</definedName>
    <definedName name="産出額表">#REF!</definedName>
    <definedName name="市町村別規模別施設数" localSheetId="4">[10]民宿・国民宿舎等データ入力用シート!#REF!</definedName>
    <definedName name="市町村別規模別施設数" localSheetId="21">[10]民宿・国民宿舎等データ入力用シート!#REF!</definedName>
    <definedName name="市町村別規模別施設数" localSheetId="27">[10]民宿・国民宿舎等データ入力用シート!#REF!</definedName>
    <definedName name="市町村別規模別施設数" localSheetId="28">[10]民宿・国民宿舎等データ入力用シート!#REF!</definedName>
    <definedName name="市町村別規模別施設数" localSheetId="29">[10]民宿・国民宿舎等データ入力用シート!#REF!</definedName>
    <definedName name="市町村別規模別施設数" localSheetId="30">[10]民宿・国民宿舎等データ入力用シート!#REF!</definedName>
    <definedName name="市町村別規模別施設数" localSheetId="31">[10]民宿・国民宿舎等データ入力用シート!#REF!</definedName>
    <definedName name="市町村別規模別施設数" localSheetId="32">[10]民宿・国民宿舎等データ入力用シート!#REF!</definedName>
    <definedName name="市町村別規模別施設数" localSheetId="39">[10]民宿・国民宿舎等データ入力用シート!#REF!</definedName>
    <definedName name="市町村別規模別施設数" localSheetId="37">[10]民宿・国民宿舎等データ入力用シート!#REF!</definedName>
    <definedName name="市町村別規模別施設数" localSheetId="17">[10]民宿・国民宿舎等データ入力用シート!#REF!</definedName>
    <definedName name="市町村別規模別施設数" localSheetId="20">[10]民宿・国民宿舎等データ入力用シート!#REF!</definedName>
    <definedName name="市町村別規模別施設数" localSheetId="54">[10]民宿・国民宿舎等データ入力用シート!#REF!</definedName>
    <definedName name="市町村別規模別施設数" localSheetId="55">[10]民宿・国民宿舎等データ入力用シート!#REF!</definedName>
    <definedName name="市町村別規模別施設数" localSheetId="56">[10]民宿・国民宿舎等データ入力用シート!#REF!</definedName>
    <definedName name="市町村別規模別施設数" localSheetId="57">[10]民宿・国民宿舎等データ入力用シート!#REF!</definedName>
    <definedName name="市町村別規模別施設数" localSheetId="58">[10]民宿・国民宿舎等データ入力用シート!#REF!</definedName>
    <definedName name="市町村別規模別施設数" localSheetId="59">[10]民宿・国民宿舎等データ入力用シート!#REF!</definedName>
    <definedName name="市町村別規模別施設数" localSheetId="45">[10]民宿・国民宿舎等データ入力用シート!#REF!</definedName>
    <definedName name="市町村別規模別施設数" localSheetId="46">[10]民宿・国民宿舎等データ入力用シート!#REF!</definedName>
    <definedName name="市町村別規模別施設数" localSheetId="47">[10]民宿・国民宿舎等データ入力用シート!#REF!</definedName>
    <definedName name="市町村別規模別施設数" localSheetId="50">[10]民宿・国民宿舎等データ入力用シート!#REF!</definedName>
    <definedName name="市町村別規模別施設数" localSheetId="51">[10]民宿・国民宿舎等データ入力用シート!#REF!</definedName>
    <definedName name="市町村別規模別施設数" localSheetId="52">[10]民宿・国民宿舎等データ入力用シート!#REF!</definedName>
    <definedName name="市町村別規模別施設数" localSheetId="53">[10]民宿・国民宿舎等データ入力用シート!#REF!</definedName>
    <definedName name="市町村別規模別施設数" localSheetId="71">[10]民宿・国民宿舎等データ入力用シート!#REF!</definedName>
    <definedName name="市町村別規模別施設数" localSheetId="72">[10]民宿・国民宿舎等データ入力用シート!#REF!</definedName>
    <definedName name="市町村別規模別施設数">[10]民宿・国民宿舎等データ入力用シート!#REF!</definedName>
    <definedName name="市町村別種別施設数">[10]民宿・国民宿舎等データ入力用シート!$D$1:$AR$53</definedName>
    <definedName name="宿泊者平均泊数" localSheetId="4">#REF!</definedName>
    <definedName name="宿泊者平均泊数" localSheetId="21">#REF!</definedName>
    <definedName name="宿泊者平均泊数" localSheetId="27">#REF!</definedName>
    <definedName name="宿泊者平均泊数" localSheetId="28">#REF!</definedName>
    <definedName name="宿泊者平均泊数" localSheetId="29">#REF!</definedName>
    <definedName name="宿泊者平均泊数" localSheetId="30">#REF!</definedName>
    <definedName name="宿泊者平均泊数" localSheetId="31">#REF!</definedName>
    <definedName name="宿泊者平均泊数" localSheetId="32">#REF!</definedName>
    <definedName name="宿泊者平均泊数" localSheetId="39">#REF!</definedName>
    <definedName name="宿泊者平均泊数" localSheetId="37">#REF!</definedName>
    <definedName name="宿泊者平均泊数" localSheetId="17">#REF!</definedName>
    <definedName name="宿泊者平均泊数" localSheetId="20">#REF!</definedName>
    <definedName name="宿泊者平均泊数" localSheetId="54">#REF!</definedName>
    <definedName name="宿泊者平均泊数" localSheetId="55">#REF!</definedName>
    <definedName name="宿泊者平均泊数" localSheetId="56">#REF!</definedName>
    <definedName name="宿泊者平均泊数" localSheetId="57">#REF!</definedName>
    <definedName name="宿泊者平均泊数" localSheetId="58">#REF!</definedName>
    <definedName name="宿泊者平均泊数" localSheetId="59">#REF!</definedName>
    <definedName name="宿泊者平均泊数" localSheetId="45">#REF!</definedName>
    <definedName name="宿泊者平均泊数" localSheetId="46">#REF!</definedName>
    <definedName name="宿泊者平均泊数" localSheetId="47">#REF!</definedName>
    <definedName name="宿泊者平均泊数" localSheetId="50">#REF!</definedName>
    <definedName name="宿泊者平均泊数" localSheetId="51">#REF!</definedName>
    <definedName name="宿泊者平均泊数" localSheetId="52">#REF!</definedName>
    <definedName name="宿泊者平均泊数" localSheetId="53">#REF!</definedName>
    <definedName name="宿泊者平均泊数" localSheetId="71">#REF!</definedName>
    <definedName name="宿泊者平均泊数" localSheetId="72">#REF!</definedName>
    <definedName name="宿泊者平均泊数">#REF!</definedName>
    <definedName name="宿泊量推計表" localSheetId="4">#REF!</definedName>
    <definedName name="宿泊量推計表" localSheetId="21">#REF!</definedName>
    <definedName name="宿泊量推計表" localSheetId="27">#REF!</definedName>
    <definedName name="宿泊量推計表" localSheetId="28">#REF!</definedName>
    <definedName name="宿泊量推計表" localSheetId="29">#REF!</definedName>
    <definedName name="宿泊量推計表" localSheetId="30">#REF!</definedName>
    <definedName name="宿泊量推計表" localSheetId="31">#REF!</definedName>
    <definedName name="宿泊量推計表" localSheetId="32">#REF!</definedName>
    <definedName name="宿泊量推計表" localSheetId="39">#REF!</definedName>
    <definedName name="宿泊量推計表" localSheetId="37">#REF!</definedName>
    <definedName name="宿泊量推計表" localSheetId="17">#REF!</definedName>
    <definedName name="宿泊量推計表" localSheetId="20">#REF!</definedName>
    <definedName name="宿泊量推計表" localSheetId="54">#REF!</definedName>
    <definedName name="宿泊量推計表" localSheetId="55">#REF!</definedName>
    <definedName name="宿泊量推計表" localSheetId="56">#REF!</definedName>
    <definedName name="宿泊量推計表" localSheetId="57">#REF!</definedName>
    <definedName name="宿泊量推計表" localSheetId="58">#REF!</definedName>
    <definedName name="宿泊量推計表" localSheetId="59">#REF!</definedName>
    <definedName name="宿泊量推計表" localSheetId="45">#REF!</definedName>
    <definedName name="宿泊量推計表" localSheetId="46">#REF!</definedName>
    <definedName name="宿泊量推計表" localSheetId="47">#REF!</definedName>
    <definedName name="宿泊量推計表" localSheetId="50">#REF!</definedName>
    <definedName name="宿泊量推計表" localSheetId="51">#REF!</definedName>
    <definedName name="宿泊量推計表" localSheetId="52">#REF!</definedName>
    <definedName name="宿泊量推計表" localSheetId="53">#REF!</definedName>
    <definedName name="宿泊量推計表" localSheetId="71">#REF!</definedName>
    <definedName name="宿泊量推計表" localSheetId="72">#REF!</definedName>
    <definedName name="宿泊量推計表">#REF!</definedName>
    <definedName name="消費額">[15]×消費額表!$A$151</definedName>
    <definedName name="消費額構成">[15]×消費額表!$A$221</definedName>
    <definedName name="推移一括図">[12]○旧観光収入!$R$13:$AJ$63</definedName>
    <definedName name="全体単価">[15]×消費額表!$A$80</definedName>
    <definedName name="属性構成表">[15]○年度属性!$B$74:$M$145</definedName>
    <definedName name="滞在日数グラフ">[12]滞在日数!$D$46:$R$97</definedName>
    <definedName name="台湾アウトバウンド２" localSheetId="4">#REF!</definedName>
    <definedName name="台湾アウトバウンド２" localSheetId="21">#REF!</definedName>
    <definedName name="台湾アウトバウンド２" localSheetId="27">#REF!</definedName>
    <definedName name="台湾アウトバウンド２" localSheetId="28">#REF!</definedName>
    <definedName name="台湾アウトバウンド２" localSheetId="29">#REF!</definedName>
    <definedName name="台湾アウトバウンド２" localSheetId="30">#REF!</definedName>
    <definedName name="台湾アウトバウンド２" localSheetId="31">#REF!</definedName>
    <definedName name="台湾アウトバウンド２" localSheetId="32">#REF!</definedName>
    <definedName name="台湾アウトバウンド２" localSheetId="39">#REF!</definedName>
    <definedName name="台湾アウトバウンド２" localSheetId="37">#REF!</definedName>
    <definedName name="台湾アウトバウンド２" localSheetId="17">#REF!</definedName>
    <definedName name="台湾アウトバウンド２" localSheetId="20">#REF!</definedName>
    <definedName name="台湾アウトバウンド２" localSheetId="54">#REF!</definedName>
    <definedName name="台湾アウトバウンド２" localSheetId="55">#REF!</definedName>
    <definedName name="台湾アウトバウンド２" localSheetId="56">#REF!</definedName>
    <definedName name="台湾アウトバウンド２" localSheetId="57">#REF!</definedName>
    <definedName name="台湾アウトバウンド２" localSheetId="58">#REF!</definedName>
    <definedName name="台湾アウトバウンド２" localSheetId="59">#REF!</definedName>
    <definedName name="台湾アウトバウンド２" localSheetId="45">#REF!</definedName>
    <definedName name="台湾アウトバウンド２" localSheetId="46">#REF!</definedName>
    <definedName name="台湾アウトバウンド２" localSheetId="47">#REF!</definedName>
    <definedName name="台湾アウトバウンド２" localSheetId="50">#REF!</definedName>
    <definedName name="台湾アウトバウンド２" localSheetId="51">#REF!</definedName>
    <definedName name="台湾アウトバウンド２" localSheetId="52">#REF!</definedName>
    <definedName name="台湾アウトバウンド２" localSheetId="53">#REF!</definedName>
    <definedName name="台湾アウトバウンド２" localSheetId="71">#REF!</definedName>
    <definedName name="台湾アウトバウンド２" localSheetId="72">#REF!</definedName>
    <definedName name="台湾アウトバウンド２">#REF!</definedName>
    <definedName name="単価下落参考" localSheetId="4">#REF!</definedName>
    <definedName name="単価下落参考" localSheetId="21">#REF!</definedName>
    <definedName name="単価下落参考" localSheetId="27">#REF!</definedName>
    <definedName name="単価下落参考" localSheetId="28">#REF!</definedName>
    <definedName name="単価下落参考" localSheetId="29">#REF!</definedName>
    <definedName name="単価下落参考" localSheetId="30">#REF!</definedName>
    <definedName name="単価下落参考" localSheetId="31">#REF!</definedName>
    <definedName name="単価下落参考" localSheetId="32">#REF!</definedName>
    <definedName name="単価下落参考" localSheetId="39">#REF!</definedName>
    <definedName name="単価下落参考" localSheetId="37">#REF!</definedName>
    <definedName name="単価下落参考" localSheetId="17">#REF!</definedName>
    <definedName name="単価下落参考" localSheetId="20">#REF!</definedName>
    <definedName name="単価下落参考" localSheetId="54">#REF!</definedName>
    <definedName name="単価下落参考" localSheetId="55">#REF!</definedName>
    <definedName name="単価下落参考" localSheetId="56">#REF!</definedName>
    <definedName name="単価下落参考" localSheetId="57">#REF!</definedName>
    <definedName name="単価下落参考" localSheetId="58">#REF!</definedName>
    <definedName name="単価下落参考" localSheetId="59">#REF!</definedName>
    <definedName name="単価下落参考" localSheetId="45">#REF!</definedName>
    <definedName name="単価下落参考" localSheetId="46">#REF!</definedName>
    <definedName name="単価下落参考" localSheetId="47">#REF!</definedName>
    <definedName name="単価下落参考" localSheetId="50">#REF!</definedName>
    <definedName name="単価下落参考" localSheetId="51">#REF!</definedName>
    <definedName name="単価下落参考" localSheetId="52">#REF!</definedName>
    <definedName name="単価下落参考" localSheetId="53">#REF!</definedName>
    <definedName name="単価下落参考" localSheetId="71">#REF!</definedName>
    <definedName name="単価下落参考" localSheetId="72">#REF!</definedName>
    <definedName name="単価下落参考">#REF!</definedName>
    <definedName name="地域別規模別施設数" localSheetId="4">[10]民宿・国民宿舎等データ入力用シート!#REF!</definedName>
    <definedName name="地域別規模別施設数" localSheetId="21">[10]民宿・国民宿舎等データ入力用シート!#REF!</definedName>
    <definedName name="地域別規模別施設数" localSheetId="27">[10]民宿・国民宿舎等データ入力用シート!#REF!</definedName>
    <definedName name="地域別規模別施設数" localSheetId="28">[10]民宿・国民宿舎等データ入力用シート!#REF!</definedName>
    <definedName name="地域別規模別施設数" localSheetId="29">[10]民宿・国民宿舎等データ入力用シート!#REF!</definedName>
    <definedName name="地域別規模別施設数" localSheetId="30">[10]民宿・国民宿舎等データ入力用シート!#REF!</definedName>
    <definedName name="地域別規模別施設数" localSheetId="31">[10]民宿・国民宿舎等データ入力用シート!#REF!</definedName>
    <definedName name="地域別規模別施設数" localSheetId="32">[10]民宿・国民宿舎等データ入力用シート!#REF!</definedName>
    <definedName name="地域別規模別施設数" localSheetId="39">[10]民宿・国民宿舎等データ入力用シート!#REF!</definedName>
    <definedName name="地域別規模別施設数" localSheetId="37">[10]民宿・国民宿舎等データ入力用シート!#REF!</definedName>
    <definedName name="地域別規模別施設数" localSheetId="17">[10]民宿・国民宿舎等データ入力用シート!#REF!</definedName>
    <definedName name="地域別規模別施設数" localSheetId="20">[10]民宿・国民宿舎等データ入力用シート!#REF!</definedName>
    <definedName name="地域別規模別施設数" localSheetId="54">[10]民宿・国民宿舎等データ入力用シート!#REF!</definedName>
    <definedName name="地域別規模別施設数" localSheetId="55">[10]民宿・国民宿舎等データ入力用シート!#REF!</definedName>
    <definedName name="地域別規模別施設数" localSheetId="56">[10]民宿・国民宿舎等データ入力用シート!#REF!</definedName>
    <definedName name="地域別規模別施設数" localSheetId="57">[10]民宿・国民宿舎等データ入力用シート!#REF!</definedName>
    <definedName name="地域別規模別施設数" localSheetId="58">[10]民宿・国民宿舎等データ入力用シート!#REF!</definedName>
    <definedName name="地域別規模別施設数" localSheetId="59">[10]民宿・国民宿舎等データ入力用シート!#REF!</definedName>
    <definedName name="地域別規模別施設数" localSheetId="45">[10]民宿・国民宿舎等データ入力用シート!#REF!</definedName>
    <definedName name="地域別規模別施設数" localSheetId="46">[10]民宿・国民宿舎等データ入力用シート!#REF!</definedName>
    <definedName name="地域別規模別施設数" localSheetId="47">[10]民宿・国民宿舎等データ入力用シート!#REF!</definedName>
    <definedName name="地域別規模別施設数" localSheetId="50">[10]民宿・国民宿舎等データ入力用シート!#REF!</definedName>
    <definedName name="地域別規模別施設数" localSheetId="51">[10]民宿・国民宿舎等データ入力用シート!#REF!</definedName>
    <definedName name="地域別規模別施設数" localSheetId="52">[10]民宿・国民宿舎等データ入力用シート!#REF!</definedName>
    <definedName name="地域別規模別施設数" localSheetId="53">[10]民宿・国民宿舎等データ入力用シート!#REF!</definedName>
    <definedName name="地域別規模別施設数" localSheetId="71">[10]民宿・国民宿舎等データ入力用シート!#REF!</definedName>
    <definedName name="地域別規模別施設数" localSheetId="72">[10]民宿・国民宿舎等データ入力用シート!#REF!</definedName>
    <definedName name="地域別規模別施設数">[10]民宿・国民宿舎等データ入力用シート!#REF!</definedName>
    <definedName name="地域別種別施設数">[10]民宿・国民宿舎等データ入力用シート!$D$1:$AR$53</definedName>
    <definedName name="通関統計組替集計結果" localSheetId="4">#REF!</definedName>
    <definedName name="通関統計組替集計結果" localSheetId="21">#REF!</definedName>
    <definedName name="通関統計組替集計結果" localSheetId="27">#REF!</definedName>
    <definedName name="通関統計組替集計結果" localSheetId="28">#REF!</definedName>
    <definedName name="通関統計組替集計結果" localSheetId="29">#REF!</definedName>
    <definedName name="通関統計組替集計結果" localSheetId="30">#REF!</definedName>
    <definedName name="通関統計組替集計結果" localSheetId="31">#REF!</definedName>
    <definedName name="通関統計組替集計結果" localSheetId="32">#REF!</definedName>
    <definedName name="通関統計組替集計結果" localSheetId="39">#REF!</definedName>
    <definedName name="通関統計組替集計結果" localSheetId="37">#REF!</definedName>
    <definedName name="通関統計組替集計結果" localSheetId="17">#REF!</definedName>
    <definedName name="通関統計組替集計結果" localSheetId="20">#REF!</definedName>
    <definedName name="通関統計組替集計結果" localSheetId="54">#REF!</definedName>
    <definedName name="通関統計組替集計結果" localSheetId="55">#REF!</definedName>
    <definedName name="通関統計組替集計結果" localSheetId="56">#REF!</definedName>
    <definedName name="通関統計組替集計結果" localSheetId="57">#REF!</definedName>
    <definedName name="通関統計組替集計結果" localSheetId="58">#REF!</definedName>
    <definedName name="通関統計組替集計結果" localSheetId="59">#REF!</definedName>
    <definedName name="通関統計組替集計結果" localSheetId="45">#REF!</definedName>
    <definedName name="通関統計組替集計結果" localSheetId="46">#REF!</definedName>
    <definedName name="通関統計組替集計結果" localSheetId="47">#REF!</definedName>
    <definedName name="通関統計組替集計結果" localSheetId="50">#REF!</definedName>
    <definedName name="通関統計組替集計結果" localSheetId="51">#REF!</definedName>
    <definedName name="通関統計組替集計結果" localSheetId="52">#REF!</definedName>
    <definedName name="通関統計組替集計結果" localSheetId="53">#REF!</definedName>
    <definedName name="通関統計組替集計結果" localSheetId="71">#REF!</definedName>
    <definedName name="通関統計組替集計結果" localSheetId="72">#REF!</definedName>
    <definedName name="通関統計組替集計結果">#REF!</definedName>
    <definedName name="投入額表" localSheetId="4">#REF!</definedName>
    <definedName name="投入額表" localSheetId="21">#REF!</definedName>
    <definedName name="投入額表" localSheetId="27">#REF!</definedName>
    <definedName name="投入額表" localSheetId="28">#REF!</definedName>
    <definedName name="投入額表" localSheetId="29">#REF!</definedName>
    <definedName name="投入額表" localSheetId="30">#REF!</definedName>
    <definedName name="投入額表" localSheetId="31">#REF!</definedName>
    <definedName name="投入額表" localSheetId="32">#REF!</definedName>
    <definedName name="投入額表" localSheetId="39">#REF!</definedName>
    <definedName name="投入額表" localSheetId="37">#REF!</definedName>
    <definedName name="投入額表" localSheetId="17">#REF!</definedName>
    <definedName name="投入額表" localSheetId="20">#REF!</definedName>
    <definedName name="投入額表" localSheetId="54">#REF!</definedName>
    <definedName name="投入額表" localSheetId="55">#REF!</definedName>
    <definedName name="投入額表" localSheetId="56">#REF!</definedName>
    <definedName name="投入額表" localSheetId="57">#REF!</definedName>
    <definedName name="投入額表" localSheetId="58">#REF!</definedName>
    <definedName name="投入額表" localSheetId="59">#REF!</definedName>
    <definedName name="投入額表" localSheetId="45">#REF!</definedName>
    <definedName name="投入額表" localSheetId="46">#REF!</definedName>
    <definedName name="投入額表" localSheetId="47">#REF!</definedName>
    <definedName name="投入額表" localSheetId="50">#REF!</definedName>
    <definedName name="投入額表" localSheetId="51">#REF!</definedName>
    <definedName name="投入額表" localSheetId="52">#REF!</definedName>
    <definedName name="投入額表" localSheetId="53">#REF!</definedName>
    <definedName name="投入額表" localSheetId="71">#REF!</definedName>
    <definedName name="投入額表" localSheetId="72">#REF!</definedName>
    <definedName name="投入額表">#REF!</definedName>
    <definedName name="入域観光客数推移">[12]○入域観光客数!$A$1:$Q$38</definedName>
    <definedName name="年次集計表用" localSheetId="4">#REF!</definedName>
    <definedName name="年次集計表用" localSheetId="21">#REF!</definedName>
    <definedName name="年次集計表用" localSheetId="27">#REF!</definedName>
    <definedName name="年次集計表用" localSheetId="28">#REF!</definedName>
    <definedName name="年次集計表用" localSheetId="29">#REF!</definedName>
    <definedName name="年次集計表用" localSheetId="30">#REF!</definedName>
    <definedName name="年次集計表用" localSheetId="31">#REF!</definedName>
    <definedName name="年次集計表用" localSheetId="32">#REF!</definedName>
    <definedName name="年次集計表用" localSheetId="39">#REF!</definedName>
    <definedName name="年次集計表用" localSheetId="37">#REF!</definedName>
    <definedName name="年次集計表用" localSheetId="17">#REF!</definedName>
    <definedName name="年次集計表用" localSheetId="20">#REF!</definedName>
    <definedName name="年次集計表用" localSheetId="54">#REF!</definedName>
    <definedName name="年次集計表用" localSheetId="55">#REF!</definedName>
    <definedName name="年次集計表用" localSheetId="56">#REF!</definedName>
    <definedName name="年次集計表用" localSheetId="57">#REF!</definedName>
    <definedName name="年次集計表用" localSheetId="58">#REF!</definedName>
    <definedName name="年次集計表用" localSheetId="59">#REF!</definedName>
    <definedName name="年次集計表用" localSheetId="45">#REF!</definedName>
    <definedName name="年次集計表用" localSheetId="46">#REF!</definedName>
    <definedName name="年次集計表用" localSheetId="47">#REF!</definedName>
    <definedName name="年次集計表用" localSheetId="50">#REF!</definedName>
    <definedName name="年次集計表用" localSheetId="51">#REF!</definedName>
    <definedName name="年次集計表用" localSheetId="52">#REF!</definedName>
    <definedName name="年次集計表用" localSheetId="53">#REF!</definedName>
    <definedName name="年次集計表用" localSheetId="71">#REF!</definedName>
    <definedName name="年次集計表用" localSheetId="72">#REF!</definedName>
    <definedName name="年次集計表用">#REF!</definedName>
    <definedName name="年次別観光消費単価">'[14]費目別単価図 推移表'!$C$93:$Q$132</definedName>
    <definedName name="年代３時点推移">[12]年代実数!$M$69:$U$101</definedName>
    <definedName name="年代別客層">[12]年代実数!$D$55:$L$103</definedName>
    <definedName name="年度消費細目03" localSheetId="4">#REF!</definedName>
    <definedName name="年度消費細目03" localSheetId="21">#REF!</definedName>
    <definedName name="年度消費細目03" localSheetId="27">#REF!</definedName>
    <definedName name="年度消費細目03" localSheetId="28">#REF!</definedName>
    <definedName name="年度消費細目03" localSheetId="29">#REF!</definedName>
    <definedName name="年度消費細目03" localSheetId="30">#REF!</definedName>
    <definedName name="年度消費細目03" localSheetId="31">#REF!</definedName>
    <definedName name="年度消費細目03" localSheetId="32">#REF!</definedName>
    <definedName name="年度消費細目03" localSheetId="39">#REF!</definedName>
    <definedName name="年度消費細目03" localSheetId="37">#REF!</definedName>
    <definedName name="年度消費細目03" localSheetId="17">#REF!</definedName>
    <definedName name="年度消費細目03" localSheetId="20">#REF!</definedName>
    <definedName name="年度消費細目03" localSheetId="54">#REF!</definedName>
    <definedName name="年度消費細目03" localSheetId="55">#REF!</definedName>
    <definedName name="年度消費細目03" localSheetId="56">#REF!</definedName>
    <definedName name="年度消費細目03" localSheetId="57">#REF!</definedName>
    <definedName name="年度消費細目03" localSheetId="58">#REF!</definedName>
    <definedName name="年度消費細目03" localSheetId="59">#REF!</definedName>
    <definedName name="年度消費細目03" localSheetId="45">#REF!</definedName>
    <definedName name="年度消費細目03" localSheetId="46">#REF!</definedName>
    <definedName name="年度消費細目03" localSheetId="47">#REF!</definedName>
    <definedName name="年度消費細目03" localSheetId="50">#REF!</definedName>
    <definedName name="年度消費細目03" localSheetId="51">#REF!</definedName>
    <definedName name="年度消費細目03" localSheetId="52">#REF!</definedName>
    <definedName name="年度消費細目03" localSheetId="53">#REF!</definedName>
    <definedName name="年度消費細目03" localSheetId="71">#REF!</definedName>
    <definedName name="年度消費細目03" localSheetId="72">#REF!</definedName>
    <definedName name="年度消費細目03">#REF!</definedName>
    <definedName name="泊数図">[15]○属性泊数宿泊量!$B$73:$AC$142</definedName>
    <definedName name="比較" localSheetId="4">#REF!</definedName>
    <definedName name="比較" localSheetId="74">#REF!</definedName>
    <definedName name="比較" localSheetId="75">#REF!</definedName>
    <definedName name="比較" localSheetId="76">#REF!</definedName>
    <definedName name="比較" localSheetId="12">#REF!</definedName>
    <definedName name="比較" localSheetId="21">#REF!</definedName>
    <definedName name="比較" localSheetId="26">#REF!</definedName>
    <definedName name="比較" localSheetId="27">#REF!</definedName>
    <definedName name="比較" localSheetId="28">#REF!</definedName>
    <definedName name="比較" localSheetId="29">#REF!</definedName>
    <definedName name="比較" localSheetId="30">#REF!</definedName>
    <definedName name="比較" localSheetId="13">#REF!</definedName>
    <definedName name="比較" localSheetId="31">#REF!</definedName>
    <definedName name="比較" localSheetId="32">#REF!</definedName>
    <definedName name="比較" localSheetId="33">#REF!</definedName>
    <definedName name="比較" localSheetId="34">#REF!</definedName>
    <definedName name="比較" localSheetId="35">#REF!</definedName>
    <definedName name="比較" localSheetId="39">#REF!</definedName>
    <definedName name="比較" localSheetId="14">#REF!</definedName>
    <definedName name="比較" localSheetId="15">#REF!</definedName>
    <definedName name="比較" localSheetId="16">#REF!</definedName>
    <definedName name="比較" localSheetId="37">#REF!</definedName>
    <definedName name="比較" localSheetId="17">#REF!</definedName>
    <definedName name="比較" localSheetId="19">#REF!</definedName>
    <definedName name="比較" localSheetId="20">#REF!</definedName>
    <definedName name="比較" localSheetId="54">#REF!</definedName>
    <definedName name="比較" localSheetId="55">#REF!</definedName>
    <definedName name="比較" localSheetId="56">#REF!</definedName>
    <definedName name="比較" localSheetId="57">#REF!</definedName>
    <definedName name="比較" localSheetId="58">#REF!</definedName>
    <definedName name="比較" localSheetId="59">#REF!</definedName>
    <definedName name="比較" localSheetId="45">#REF!</definedName>
    <definedName name="比較" localSheetId="46">#REF!</definedName>
    <definedName name="比較" localSheetId="47">#REF!</definedName>
    <definedName name="比較" localSheetId="50">#REF!</definedName>
    <definedName name="比較" localSheetId="51">#REF!</definedName>
    <definedName name="比較" localSheetId="52">#REF!</definedName>
    <definedName name="比較" localSheetId="53">#REF!</definedName>
    <definedName name="比較" localSheetId="68">#REF!</definedName>
    <definedName name="比較" localSheetId="69">#REF!</definedName>
    <definedName name="比較" localSheetId="70">#REF!</definedName>
    <definedName name="比較" localSheetId="71">#REF!</definedName>
    <definedName name="比較" localSheetId="72">#REF!</definedName>
    <definedName name="比較" localSheetId="73">#REF!</definedName>
    <definedName name="比較" localSheetId="78">#REF!</definedName>
    <definedName name="比較" localSheetId="62">#REF!</definedName>
    <definedName name="比較" localSheetId="63">#REF!</definedName>
    <definedName name="比較" localSheetId="64">#REF!</definedName>
    <definedName name="比較" localSheetId="65">#REF!</definedName>
    <definedName name="比較" localSheetId="66">#REF!</definedName>
    <definedName name="比較" localSheetId="67">#REF!</definedName>
    <definedName name="比較">#REF!</definedName>
    <definedName name="標準偏差等">'[15]アンケート01_03月出費分布(泊数）'!$F$844:$O$846</definedName>
    <definedName name="標本属性" localSheetId="4">#REF!</definedName>
    <definedName name="標本属性" localSheetId="21">#REF!</definedName>
    <definedName name="標本属性" localSheetId="27">#REF!</definedName>
    <definedName name="標本属性" localSheetId="28">#REF!</definedName>
    <definedName name="標本属性" localSheetId="29">#REF!</definedName>
    <definedName name="標本属性" localSheetId="30">#REF!</definedName>
    <definedName name="標本属性" localSheetId="31">#REF!</definedName>
    <definedName name="標本属性" localSheetId="32">#REF!</definedName>
    <definedName name="標本属性" localSheetId="39">#REF!</definedName>
    <definedName name="標本属性" localSheetId="37">#REF!</definedName>
    <definedName name="標本属性" localSheetId="17">#REF!</definedName>
    <definedName name="標本属性" localSheetId="20">#REF!</definedName>
    <definedName name="標本属性" localSheetId="54">#REF!</definedName>
    <definedName name="標本属性" localSheetId="55">#REF!</definedName>
    <definedName name="標本属性" localSheetId="56">#REF!</definedName>
    <definedName name="標本属性" localSheetId="57">#REF!</definedName>
    <definedName name="標本属性" localSheetId="58">#REF!</definedName>
    <definedName name="標本属性" localSheetId="59">#REF!</definedName>
    <definedName name="標本属性" localSheetId="45">#REF!</definedName>
    <definedName name="標本属性" localSheetId="46">#REF!</definedName>
    <definedName name="標本属性" localSheetId="47">#REF!</definedName>
    <definedName name="標本属性" localSheetId="50">#REF!</definedName>
    <definedName name="標本属性" localSheetId="51">#REF!</definedName>
    <definedName name="標本属性" localSheetId="52">#REF!</definedName>
    <definedName name="標本属性" localSheetId="53">#REF!</definedName>
    <definedName name="標本属性" localSheetId="71">#REF!</definedName>
    <definedName name="標本属性" localSheetId="72">#REF!</definedName>
    <definedName name="標本属性">#REF!</definedName>
    <definedName name="標本属性曜日" localSheetId="4">#REF!</definedName>
    <definedName name="標本属性曜日" localSheetId="21">#REF!</definedName>
    <definedName name="標本属性曜日" localSheetId="27">#REF!</definedName>
    <definedName name="標本属性曜日" localSheetId="28">#REF!</definedName>
    <definedName name="標本属性曜日" localSheetId="29">#REF!</definedName>
    <definedName name="標本属性曜日" localSheetId="30">#REF!</definedName>
    <definedName name="標本属性曜日" localSheetId="31">#REF!</definedName>
    <definedName name="標本属性曜日" localSheetId="32">#REF!</definedName>
    <definedName name="標本属性曜日" localSheetId="39">#REF!</definedName>
    <definedName name="標本属性曜日" localSheetId="37">#REF!</definedName>
    <definedName name="標本属性曜日" localSheetId="17">#REF!</definedName>
    <definedName name="標本属性曜日" localSheetId="20">#REF!</definedName>
    <definedName name="標本属性曜日" localSheetId="54">#REF!</definedName>
    <definedName name="標本属性曜日" localSheetId="55">#REF!</definedName>
    <definedName name="標本属性曜日" localSheetId="56">#REF!</definedName>
    <definedName name="標本属性曜日" localSheetId="57">#REF!</definedName>
    <definedName name="標本属性曜日" localSheetId="58">#REF!</definedName>
    <definedName name="標本属性曜日" localSheetId="59">#REF!</definedName>
    <definedName name="標本属性曜日" localSheetId="45">#REF!</definedName>
    <definedName name="標本属性曜日" localSheetId="46">#REF!</definedName>
    <definedName name="標本属性曜日" localSheetId="47">#REF!</definedName>
    <definedName name="標本属性曜日" localSheetId="50">#REF!</definedName>
    <definedName name="標本属性曜日" localSheetId="51">#REF!</definedName>
    <definedName name="標本属性曜日" localSheetId="52">#REF!</definedName>
    <definedName name="標本属性曜日" localSheetId="53">#REF!</definedName>
    <definedName name="標本属性曜日" localSheetId="71">#REF!</definedName>
    <definedName name="標本属性曜日" localSheetId="72">#REF!</definedName>
    <definedName name="標本属性曜日">#REF!</definedName>
    <definedName name="表">'[15]×1-3月期集計n809'!$H$1505</definedName>
    <definedName name="部門参照上左端" localSheetId="4">#REF!</definedName>
    <definedName name="部門参照上左端" localSheetId="21">#REF!</definedName>
    <definedName name="部門参照上左端" localSheetId="27">#REF!</definedName>
    <definedName name="部門参照上左端" localSheetId="28">#REF!</definedName>
    <definedName name="部門参照上左端" localSheetId="29">#REF!</definedName>
    <definedName name="部門参照上左端" localSheetId="30">#REF!</definedName>
    <definedName name="部門参照上左端" localSheetId="31">#REF!</definedName>
    <definedName name="部門参照上左端" localSheetId="32">#REF!</definedName>
    <definedName name="部門参照上左端" localSheetId="39">#REF!</definedName>
    <definedName name="部門参照上左端" localSheetId="37">#REF!</definedName>
    <definedName name="部門参照上左端" localSheetId="17">#REF!</definedName>
    <definedName name="部門参照上左端" localSheetId="20">#REF!</definedName>
    <definedName name="部門参照上左端" localSheetId="54">#REF!</definedName>
    <definedName name="部門参照上左端" localSheetId="55">#REF!</definedName>
    <definedName name="部門参照上左端" localSheetId="56">#REF!</definedName>
    <definedName name="部門参照上左端" localSheetId="57">#REF!</definedName>
    <definedName name="部門参照上左端" localSheetId="58">#REF!</definedName>
    <definedName name="部門参照上左端" localSheetId="59">#REF!</definedName>
    <definedName name="部門参照上左端" localSheetId="45">#REF!</definedName>
    <definedName name="部門参照上左端" localSheetId="46">#REF!</definedName>
    <definedName name="部門参照上左端" localSheetId="47">#REF!</definedName>
    <definedName name="部門参照上左端" localSheetId="50">#REF!</definedName>
    <definedName name="部門参照上左端" localSheetId="51">#REF!</definedName>
    <definedName name="部門参照上左端" localSheetId="52">#REF!</definedName>
    <definedName name="部門参照上左端" localSheetId="53">#REF!</definedName>
    <definedName name="部門参照上左端" localSheetId="71">#REF!</definedName>
    <definedName name="部門参照上左端" localSheetId="72">#REF!</definedName>
    <definedName name="部門参照上左端">#REF!</definedName>
    <definedName name="部門参照上端" localSheetId="4">#REF!</definedName>
    <definedName name="部門参照上端" localSheetId="21">#REF!</definedName>
    <definedName name="部門参照上端" localSheetId="27">#REF!</definedName>
    <definedName name="部門参照上端" localSheetId="28">#REF!</definedName>
    <definedName name="部門参照上端" localSheetId="29">#REF!</definedName>
    <definedName name="部門参照上端" localSheetId="30">#REF!</definedName>
    <definedName name="部門参照上端" localSheetId="31">#REF!</definedName>
    <definedName name="部門参照上端" localSheetId="32">#REF!</definedName>
    <definedName name="部門参照上端" localSheetId="39">#REF!</definedName>
    <definedName name="部門参照上端" localSheetId="37">#REF!</definedName>
    <definedName name="部門参照上端" localSheetId="17">#REF!</definedName>
    <definedName name="部門参照上端" localSheetId="20">#REF!</definedName>
    <definedName name="部門参照上端" localSheetId="54">#REF!</definedName>
    <definedName name="部門参照上端" localSheetId="55">#REF!</definedName>
    <definedName name="部門参照上端" localSheetId="56">#REF!</definedName>
    <definedName name="部門参照上端" localSheetId="57">#REF!</definedName>
    <definedName name="部門参照上端" localSheetId="58">#REF!</definedName>
    <definedName name="部門参照上端" localSheetId="59">#REF!</definedName>
    <definedName name="部門参照上端" localSheetId="45">#REF!</definedName>
    <definedName name="部門参照上端" localSheetId="46">#REF!</definedName>
    <definedName name="部門参照上端" localSheetId="47">#REF!</definedName>
    <definedName name="部門参照上端" localSheetId="50">#REF!</definedName>
    <definedName name="部門参照上端" localSheetId="51">#REF!</definedName>
    <definedName name="部門参照上端" localSheetId="52">#REF!</definedName>
    <definedName name="部門参照上端" localSheetId="53">#REF!</definedName>
    <definedName name="部門参照上端" localSheetId="71">#REF!</definedName>
    <definedName name="部門参照上端" localSheetId="72">#REF!</definedName>
    <definedName name="部門参照上端">#REF!</definedName>
    <definedName name="平均泊数">'[14]費目別単価図 推移表'!$S$156:$Y$159</definedName>
    <definedName name="平成１９年５月" localSheetId="4">#REF!</definedName>
    <definedName name="平成１９年５月" localSheetId="21">#REF!</definedName>
    <definedName name="平成１９年５月" localSheetId="27">#REF!</definedName>
    <definedName name="平成１９年５月" localSheetId="28">#REF!</definedName>
    <definedName name="平成１９年５月" localSheetId="29">#REF!</definedName>
    <definedName name="平成１９年５月" localSheetId="30">#REF!</definedName>
    <definedName name="平成１９年５月" localSheetId="31">#REF!</definedName>
    <definedName name="平成１９年５月" localSheetId="32">#REF!</definedName>
    <definedName name="平成１９年５月" localSheetId="39">#REF!</definedName>
    <definedName name="平成１９年５月" localSheetId="37">#REF!</definedName>
    <definedName name="平成１９年５月" localSheetId="17">#REF!</definedName>
    <definedName name="平成１９年５月" localSheetId="20">#REF!</definedName>
    <definedName name="平成１９年５月" localSheetId="54">#REF!</definedName>
    <definedName name="平成１９年５月" localSheetId="55">#REF!</definedName>
    <definedName name="平成１９年５月" localSheetId="56">#REF!</definedName>
    <definedName name="平成１９年５月" localSheetId="57">#REF!</definedName>
    <definedName name="平成１９年５月" localSheetId="58">#REF!</definedName>
    <definedName name="平成１９年５月" localSheetId="59">#REF!</definedName>
    <definedName name="平成１９年５月" localSheetId="45">#REF!</definedName>
    <definedName name="平成１９年５月" localSheetId="46">#REF!</definedName>
    <definedName name="平成１９年５月" localSheetId="47">#REF!</definedName>
    <definedName name="平成１９年５月" localSheetId="50">#REF!</definedName>
    <definedName name="平成１９年５月" localSheetId="51">#REF!</definedName>
    <definedName name="平成１９年５月" localSheetId="52">#REF!</definedName>
    <definedName name="平成１９年５月" localSheetId="53">#REF!</definedName>
    <definedName name="平成１９年５月" localSheetId="71">#REF!</definedName>
    <definedName name="平成１９年５月" localSheetId="72">#REF!</definedName>
    <definedName name="平成１９年５月">#REF!</definedName>
    <definedName name="補足⑤２貼付元">[15]県外客月別消費構成!$D$3:$O$7</definedName>
    <definedName name="訪問回数">[12]訪問回数!$C$40:$K$75</definedName>
    <definedName name="訪問先">[12]訪問先!$D$38:$M$61</definedName>
    <definedName name="無効票4_6" localSheetId="4">#REF!</definedName>
    <definedName name="無効票4_6" localSheetId="21">#REF!</definedName>
    <definedName name="無効票4_6" localSheetId="27">#REF!</definedName>
    <definedName name="無効票4_6" localSheetId="28">#REF!</definedName>
    <definedName name="無効票4_6" localSheetId="29">#REF!</definedName>
    <definedName name="無効票4_6" localSheetId="30">#REF!</definedName>
    <definedName name="無効票4_6" localSheetId="31">#REF!</definedName>
    <definedName name="無効票4_6" localSheetId="32">#REF!</definedName>
    <definedName name="無効票4_6" localSheetId="39">#REF!</definedName>
    <definedName name="無効票4_6" localSheetId="37">#REF!</definedName>
    <definedName name="無効票4_6" localSheetId="17">#REF!</definedName>
    <definedName name="無効票4_6" localSheetId="20">#REF!</definedName>
    <definedName name="無効票4_6" localSheetId="54">#REF!</definedName>
    <definedName name="無効票4_6" localSheetId="55">#REF!</definedName>
    <definedName name="無効票4_6" localSheetId="56">#REF!</definedName>
    <definedName name="無効票4_6" localSheetId="57">#REF!</definedName>
    <definedName name="無効票4_6" localSheetId="58">#REF!</definedName>
    <definedName name="無効票4_6" localSheetId="59">#REF!</definedName>
    <definedName name="無効票4_6" localSheetId="45">#REF!</definedName>
    <definedName name="無効票4_6" localSheetId="46">#REF!</definedName>
    <definedName name="無効票4_6" localSheetId="47">#REF!</definedName>
    <definedName name="無効票4_6" localSheetId="50">#REF!</definedName>
    <definedName name="無効票4_6" localSheetId="51">#REF!</definedName>
    <definedName name="無効票4_6" localSheetId="52">#REF!</definedName>
    <definedName name="無効票4_6" localSheetId="53">#REF!</definedName>
    <definedName name="無効票4_6" localSheetId="71">#REF!</definedName>
    <definedName name="無効票4_6" localSheetId="72">#REF!</definedName>
    <definedName name="無効票4_6">#REF!</definedName>
    <definedName name="旅行携帯の推移">[12]旅行形態!$C$38:$K$63</definedName>
    <definedName name="旅行目的">[12]旅行目的!$C$39:$K$68</definedName>
    <definedName name="暦年単価貼付先">'[14]費目別単価図 推移表'!$C$80:$M$83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2" l="1"/>
  <c r="E7" i="22"/>
  <c r="O14" i="4" l="1"/>
  <c r="F7" i="41" l="1"/>
  <c r="K13" i="41"/>
  <c r="K12" i="41"/>
  <c r="K11" i="41"/>
  <c r="K10" i="41"/>
  <c r="K9" i="41"/>
  <c r="K8" i="41"/>
  <c r="K7" i="41"/>
  <c r="F13" i="41"/>
  <c r="F12" i="41"/>
  <c r="F11" i="41"/>
  <c r="F10" i="41"/>
  <c r="F9" i="41"/>
  <c r="F8" i="41"/>
  <c r="K12" i="36"/>
  <c r="K11" i="36"/>
  <c r="K10" i="36"/>
  <c r="K9" i="36"/>
  <c r="K8" i="36"/>
  <c r="E12" i="130" l="1"/>
  <c r="F12" i="130"/>
  <c r="E6" i="24"/>
  <c r="K14" i="52" l="1"/>
  <c r="K68" i="52"/>
  <c r="J68" i="52"/>
  <c r="K67" i="52"/>
  <c r="J67" i="52"/>
  <c r="K66" i="52"/>
  <c r="J66" i="52"/>
  <c r="K55" i="52"/>
  <c r="J55" i="52"/>
  <c r="K54" i="52"/>
  <c r="J54" i="52"/>
  <c r="K53" i="52"/>
  <c r="J53" i="52"/>
  <c r="F68" i="52"/>
  <c r="E68" i="52"/>
  <c r="F67" i="52"/>
  <c r="E67" i="52"/>
  <c r="F66" i="52"/>
  <c r="E66" i="52"/>
  <c r="F53" i="52"/>
  <c r="E53" i="52"/>
  <c r="F40" i="52"/>
  <c r="E40" i="52"/>
  <c r="K40" i="52"/>
  <c r="J40" i="52"/>
  <c r="K27" i="52"/>
  <c r="J27" i="52"/>
  <c r="F27" i="52"/>
  <c r="E27" i="52"/>
  <c r="J14" i="52"/>
  <c r="F14" i="52"/>
  <c r="E14" i="52"/>
  <c r="F16" i="52"/>
  <c r="E16" i="52"/>
  <c r="F15" i="52"/>
  <c r="E15" i="52"/>
  <c r="E61" i="52" l="1"/>
  <c r="F61" i="52" s="1"/>
  <c r="E59" i="52"/>
  <c r="F59" i="52" s="1"/>
  <c r="E57" i="52"/>
  <c r="F57" i="52" s="1"/>
  <c r="F64" i="52"/>
  <c r="E64" i="52"/>
  <c r="F63" i="52"/>
  <c r="E63" i="52"/>
  <c r="F62" i="52"/>
  <c r="E62" i="52"/>
  <c r="K64" i="52"/>
  <c r="J64" i="52"/>
  <c r="K63" i="52"/>
  <c r="J63" i="52"/>
  <c r="K62" i="52"/>
  <c r="J62" i="52"/>
  <c r="J61" i="52"/>
  <c r="K61" i="52" s="1"/>
  <c r="J59" i="52"/>
  <c r="K59" i="52" s="1"/>
  <c r="J57" i="52"/>
  <c r="K57" i="52" s="1"/>
  <c r="K51" i="52"/>
  <c r="J51" i="52"/>
  <c r="K50" i="52"/>
  <c r="J50" i="52"/>
  <c r="K49" i="52"/>
  <c r="J49" i="52"/>
  <c r="J48" i="52"/>
  <c r="K48" i="52" s="1"/>
  <c r="J46" i="52"/>
  <c r="K46" i="52" s="1"/>
  <c r="J44" i="52"/>
  <c r="K44" i="52" s="1"/>
  <c r="E9" i="52"/>
  <c r="F9" i="52" s="1"/>
  <c r="E7" i="52"/>
  <c r="F7" i="52" s="1"/>
  <c r="E5" i="52"/>
  <c r="F5" i="52" s="1"/>
  <c r="F12" i="52"/>
  <c r="E12" i="52"/>
  <c r="F11" i="52"/>
  <c r="E11" i="52"/>
  <c r="F10" i="52"/>
  <c r="E10" i="52"/>
  <c r="E8" i="103" l="1"/>
  <c r="F8" i="103"/>
  <c r="G8" i="103"/>
  <c r="H8" i="103"/>
  <c r="I8" i="103"/>
  <c r="J8" i="103"/>
  <c r="K8" i="103"/>
  <c r="L8" i="103"/>
  <c r="E11" i="103"/>
  <c r="F11" i="103"/>
  <c r="G11" i="103"/>
  <c r="I11" i="103"/>
  <c r="J11" i="103"/>
  <c r="K11" i="103"/>
  <c r="E12" i="103"/>
  <c r="F12" i="103"/>
  <c r="G12" i="103"/>
  <c r="I12" i="103"/>
  <c r="J12" i="103"/>
  <c r="K12" i="103"/>
  <c r="I13" i="103"/>
  <c r="J13" i="103"/>
  <c r="K13" i="103"/>
  <c r="E22" i="52" l="1"/>
  <c r="F22" i="52" s="1"/>
  <c r="E20" i="52"/>
  <c r="F20" i="52" s="1"/>
  <c r="J35" i="52"/>
  <c r="K35" i="52" s="1"/>
  <c r="J33" i="52"/>
  <c r="K33" i="52" s="1"/>
  <c r="J31" i="52"/>
  <c r="K31" i="52" s="1"/>
  <c r="J22" i="52"/>
  <c r="K22" i="52" s="1"/>
  <c r="J20" i="52"/>
  <c r="K20" i="52" s="1"/>
  <c r="J18" i="52"/>
  <c r="K18" i="52" s="1"/>
  <c r="J9" i="52"/>
  <c r="K9" i="52" s="1"/>
  <c r="J7" i="52"/>
  <c r="K7" i="52" s="1"/>
  <c r="J5" i="52"/>
  <c r="K5" i="52" s="1"/>
  <c r="E48" i="52"/>
  <c r="F48" i="52" s="1"/>
  <c r="E46" i="52"/>
  <c r="F46" i="52" s="1"/>
  <c r="E44" i="52"/>
  <c r="F44" i="52" s="1"/>
  <c r="K38" i="52"/>
  <c r="J38" i="52"/>
  <c r="K37" i="52"/>
  <c r="J37" i="52"/>
  <c r="K25" i="52"/>
  <c r="J25" i="52"/>
  <c r="K24" i="52"/>
  <c r="J24" i="52"/>
  <c r="K12" i="52"/>
  <c r="J12" i="52"/>
  <c r="K11" i="52"/>
  <c r="J11" i="52"/>
  <c r="F51" i="52"/>
  <c r="E51" i="52"/>
  <c r="F50" i="52"/>
  <c r="E50" i="52"/>
  <c r="F38" i="52"/>
  <c r="E38" i="52"/>
  <c r="F37" i="52"/>
  <c r="E37" i="52"/>
  <c r="F25" i="52"/>
  <c r="F24" i="52"/>
  <c r="E24" i="52"/>
  <c r="E25" i="52"/>
  <c r="K36" i="52"/>
  <c r="J36" i="52"/>
  <c r="K23" i="52"/>
  <c r="J23" i="52"/>
  <c r="K10" i="52"/>
  <c r="J10" i="52"/>
  <c r="F49" i="52"/>
  <c r="E49" i="52"/>
  <c r="K42" i="52"/>
  <c r="J42" i="52"/>
  <c r="K41" i="52"/>
  <c r="J41" i="52"/>
  <c r="K29" i="52"/>
  <c r="J29" i="52"/>
  <c r="K28" i="52"/>
  <c r="J28" i="52"/>
  <c r="K16" i="52"/>
  <c r="J16" i="52"/>
  <c r="K15" i="52"/>
  <c r="J15" i="52"/>
  <c r="F55" i="52"/>
  <c r="E55" i="52"/>
  <c r="F54" i="52"/>
  <c r="E54" i="52"/>
  <c r="F42" i="52"/>
  <c r="E42" i="52"/>
  <c r="F41" i="52"/>
  <c r="E41" i="52"/>
  <c r="F29" i="52"/>
  <c r="E29" i="52"/>
  <c r="F28" i="52"/>
  <c r="E28" i="52"/>
  <c r="J17" i="25" l="1"/>
  <c r="F6" i="80" l="1"/>
  <c r="E6" i="80"/>
  <c r="D6" i="80"/>
  <c r="C6" i="80"/>
  <c r="I22" i="68" l="1"/>
  <c r="H22" i="68"/>
  <c r="E22" i="68"/>
  <c r="D22" i="68"/>
  <c r="I13" i="68"/>
  <c r="H13" i="68"/>
  <c r="E13" i="68"/>
  <c r="D13" i="68"/>
  <c r="I11" i="68"/>
  <c r="H11" i="68"/>
  <c r="E11" i="68"/>
  <c r="D11" i="68"/>
  <c r="I10" i="68"/>
  <c r="H10" i="68"/>
  <c r="E10" i="68"/>
  <c r="D10" i="68"/>
  <c r="I9" i="68"/>
  <c r="H9" i="68"/>
  <c r="F20" i="67"/>
  <c r="D17" i="67"/>
  <c r="D16" i="67"/>
  <c r="D15" i="67"/>
  <c r="F17" i="65"/>
  <c r="E17" i="65"/>
  <c r="E11" i="65"/>
  <c r="F9" i="65"/>
  <c r="E9" i="65"/>
  <c r="G7" i="39" l="1"/>
  <c r="F7" i="39"/>
  <c r="E7" i="39"/>
  <c r="D7" i="39"/>
  <c r="C7" i="39"/>
  <c r="B7" i="39"/>
  <c r="G5" i="39"/>
  <c r="F5" i="39"/>
  <c r="E5" i="39"/>
  <c r="D5" i="39"/>
  <c r="C5" i="39"/>
  <c r="B5" i="39"/>
  <c r="I8" i="38"/>
  <c r="I7" i="38"/>
  <c r="I6" i="38"/>
  <c r="I5" i="38"/>
  <c r="I4" i="38"/>
  <c r="E8" i="38"/>
  <c r="E7" i="38"/>
  <c r="E6" i="38"/>
  <c r="E5" i="38"/>
  <c r="E4" i="38"/>
  <c r="G12" i="36" l="1"/>
  <c r="K7" i="36"/>
  <c r="G11" i="36"/>
  <c r="G10" i="36"/>
  <c r="G9" i="36"/>
  <c r="G8" i="36"/>
  <c r="G7" i="36"/>
  <c r="I20" i="25"/>
  <c r="H20" i="25"/>
  <c r="G20" i="25"/>
  <c r="F20" i="25"/>
  <c r="E20" i="25"/>
  <c r="D20" i="25"/>
  <c r="J19" i="25"/>
  <c r="J18" i="25"/>
  <c r="J16" i="25"/>
  <c r="J15" i="25"/>
  <c r="J14" i="25"/>
  <c r="I11" i="25"/>
  <c r="H11" i="25"/>
  <c r="G11" i="25"/>
  <c r="F11" i="25"/>
  <c r="E11" i="25"/>
  <c r="D11" i="25"/>
  <c r="J10" i="25"/>
  <c r="J9" i="25"/>
  <c r="J8" i="25"/>
  <c r="J7" i="25"/>
  <c r="J6" i="25"/>
  <c r="J5" i="25"/>
  <c r="C6" i="24"/>
  <c r="D6" i="24"/>
  <c r="F6" i="24"/>
  <c r="H6" i="24"/>
  <c r="C9" i="24"/>
  <c r="D9" i="24"/>
  <c r="E9" i="24"/>
  <c r="F9" i="24"/>
  <c r="G9" i="24"/>
  <c r="H9" i="24"/>
  <c r="I7" i="22"/>
  <c r="I6" i="22"/>
  <c r="E6" i="22"/>
  <c r="I5" i="22"/>
  <c r="E5" i="22"/>
  <c r="J11" i="25" l="1"/>
  <c r="N14" i="4" l="1"/>
  <c r="J20" i="25"/>
</calcChain>
</file>

<file path=xl/sharedStrings.xml><?xml version="1.0" encoding="utf-8"?>
<sst xmlns="http://schemas.openxmlformats.org/spreadsheetml/2006/main" count="2217" uniqueCount="1174">
  <si>
    <t>ドイツ</t>
    <phoneticPr fontId="1"/>
  </si>
  <si>
    <t>国際旅客到着数</t>
    <rPh sb="0" eb="2">
      <t>コクサイ</t>
    </rPh>
    <rPh sb="2" eb="4">
      <t>リョカク</t>
    </rPh>
    <rPh sb="4" eb="6">
      <t>トウチャク</t>
    </rPh>
    <rPh sb="6" eb="7">
      <t>スウ</t>
    </rPh>
    <phoneticPr fontId="1"/>
  </si>
  <si>
    <t>米国到着外客数</t>
    <rPh sb="0" eb="2">
      <t>ベイコク</t>
    </rPh>
    <rPh sb="2" eb="4">
      <t>トウチャク</t>
    </rPh>
    <rPh sb="4" eb="6">
      <t>ガイキャク</t>
    </rPh>
    <rPh sb="6" eb="7">
      <t>スウ</t>
    </rPh>
    <phoneticPr fontId="1"/>
  </si>
  <si>
    <t>日本到着外客数</t>
    <rPh sb="0" eb="2">
      <t>ニホン</t>
    </rPh>
    <rPh sb="2" eb="4">
      <t>トウチャク</t>
    </rPh>
    <rPh sb="4" eb="6">
      <t>ガイキャク</t>
    </rPh>
    <rPh sb="6" eb="7">
      <t>スウ</t>
    </rPh>
    <phoneticPr fontId="1"/>
  </si>
  <si>
    <t>フランス到着外客数</t>
    <rPh sb="4" eb="6">
      <t>トウチャク</t>
    </rPh>
    <rPh sb="6" eb="8">
      <t>ガイキャク</t>
    </rPh>
    <rPh sb="8" eb="9">
      <t>スウ</t>
    </rPh>
    <phoneticPr fontId="1"/>
  </si>
  <si>
    <t>スペイン</t>
    <phoneticPr fontId="1"/>
  </si>
  <si>
    <t>イタリア</t>
    <phoneticPr fontId="1"/>
  </si>
  <si>
    <t>トルコ</t>
    <phoneticPr fontId="1"/>
  </si>
  <si>
    <t>英国</t>
    <rPh sb="0" eb="2">
      <t>エイコク</t>
    </rPh>
    <phoneticPr fontId="1"/>
  </si>
  <si>
    <t>メキシコ</t>
    <phoneticPr fontId="1"/>
  </si>
  <si>
    <t>米国</t>
  </si>
  <si>
    <t>米国</t>
    <rPh sb="0" eb="2">
      <t>ベイコク</t>
    </rPh>
    <phoneticPr fontId="1"/>
  </si>
  <si>
    <t>カナダ</t>
    <phoneticPr fontId="1"/>
  </si>
  <si>
    <t>英国</t>
    <rPh sb="0" eb="2">
      <t>エイコク</t>
    </rPh>
    <phoneticPr fontId="1"/>
  </si>
  <si>
    <t>ドイツ</t>
  </si>
  <si>
    <t>スイス</t>
    <phoneticPr fontId="1"/>
  </si>
  <si>
    <t>オランダ</t>
    <phoneticPr fontId="1"/>
  </si>
  <si>
    <t>スイス</t>
    <phoneticPr fontId="1"/>
  </si>
  <si>
    <t>メキシコ</t>
    <phoneticPr fontId="1"/>
  </si>
  <si>
    <t>香港</t>
  </si>
  <si>
    <t>中国</t>
  </si>
  <si>
    <t>韓国</t>
    <rPh sb="0" eb="2">
      <t>カンコク</t>
    </rPh>
    <phoneticPr fontId="1"/>
  </si>
  <si>
    <t>日本</t>
    <rPh sb="0" eb="2">
      <t>ニホン</t>
    </rPh>
    <phoneticPr fontId="1"/>
  </si>
  <si>
    <t>ベトナム</t>
    <phoneticPr fontId="1"/>
  </si>
  <si>
    <t>ベルギー</t>
    <phoneticPr fontId="1"/>
  </si>
  <si>
    <t>NA</t>
    <phoneticPr fontId="1"/>
  </si>
  <si>
    <t>国名</t>
  </si>
  <si>
    <t>前年比</t>
    <rPh sb="0" eb="2">
      <t>ゼンネン</t>
    </rPh>
    <rPh sb="2" eb="3">
      <t>ヒ</t>
    </rPh>
    <phoneticPr fontId="1"/>
  </si>
  <si>
    <t>増加数</t>
    <rPh sb="0" eb="3">
      <t>ゾウカスウ</t>
    </rPh>
    <phoneticPr fontId="1"/>
  </si>
  <si>
    <t>A</t>
    <phoneticPr fontId="1"/>
  </si>
  <si>
    <t>B</t>
    <phoneticPr fontId="1"/>
  </si>
  <si>
    <t>C</t>
    <phoneticPr fontId="1"/>
  </si>
  <si>
    <t>C/B</t>
    <phoneticPr fontId="1"/>
  </si>
  <si>
    <t>D</t>
    <phoneticPr fontId="1"/>
  </si>
  <si>
    <t>E</t>
    <phoneticPr fontId="1"/>
  </si>
  <si>
    <t>E/D</t>
    <phoneticPr fontId="1"/>
  </si>
  <si>
    <t>G</t>
    <phoneticPr fontId="1"/>
  </si>
  <si>
    <t>H</t>
    <phoneticPr fontId="1"/>
  </si>
  <si>
    <t>H/G</t>
    <phoneticPr fontId="1"/>
  </si>
  <si>
    <t>H-A</t>
    <phoneticPr fontId="1"/>
  </si>
  <si>
    <t>総数</t>
    <rPh sb="0" eb="2">
      <t>ソウスウ</t>
    </rPh>
    <phoneticPr fontId="10"/>
  </si>
  <si>
    <t>アジア計</t>
    <rPh sb="3" eb="4">
      <t>ケイ</t>
    </rPh>
    <phoneticPr fontId="10"/>
  </si>
  <si>
    <t>韓国</t>
    <rPh sb="0" eb="2">
      <t>カンコク</t>
    </rPh>
    <phoneticPr fontId="10"/>
  </si>
  <si>
    <t>台湾</t>
  </si>
  <si>
    <t>上記計</t>
    <rPh sb="0" eb="2">
      <t>ジョウキ</t>
    </rPh>
    <rPh sb="2" eb="3">
      <t>ケイ</t>
    </rPh>
    <phoneticPr fontId="1"/>
  </si>
  <si>
    <t>欧州計</t>
    <rPh sb="0" eb="2">
      <t>オウシュウ</t>
    </rPh>
    <rPh sb="2" eb="3">
      <t>ケイ</t>
    </rPh>
    <phoneticPr fontId="10"/>
  </si>
  <si>
    <t>北米計</t>
    <rPh sb="0" eb="2">
      <t>ホクベイ</t>
    </rPh>
    <rPh sb="2" eb="3">
      <t>ケイ</t>
    </rPh>
    <phoneticPr fontId="10"/>
  </si>
  <si>
    <t>香港</t>
    <phoneticPr fontId="10"/>
  </si>
  <si>
    <t>2015年</t>
  </si>
  <si>
    <t>到着旅客数</t>
    <rPh sb="0" eb="2">
      <t>トウチャク</t>
    </rPh>
    <rPh sb="2" eb="5">
      <t>リョカクスウ</t>
    </rPh>
    <phoneticPr fontId="1"/>
  </si>
  <si>
    <t>11億8600万人</t>
    <rPh sb="2" eb="3">
      <t>オク</t>
    </rPh>
    <rPh sb="7" eb="9">
      <t>マンニン</t>
    </rPh>
    <phoneticPr fontId="1"/>
  </si>
  <si>
    <t>1兆2600億米ドル</t>
    <rPh sb="1" eb="2">
      <t>チョウ</t>
    </rPh>
    <rPh sb="6" eb="7">
      <t>オク</t>
    </rPh>
    <rPh sb="7" eb="8">
      <t>ベイ</t>
    </rPh>
    <phoneticPr fontId="1"/>
  </si>
  <si>
    <t>人口</t>
    <rPh sb="0" eb="2">
      <t>ジンコウ</t>
    </rPh>
    <phoneticPr fontId="1"/>
  </si>
  <si>
    <t>ＧＤＰ</t>
    <phoneticPr fontId="1"/>
  </si>
  <si>
    <t>72億1千万人</t>
    <rPh sb="2" eb="3">
      <t>オク</t>
    </rPh>
    <rPh sb="4" eb="5">
      <t>セン</t>
    </rPh>
    <rPh sb="5" eb="7">
      <t>マンニン</t>
    </rPh>
    <phoneticPr fontId="1"/>
  </si>
  <si>
    <t>73.6兆米ドル</t>
    <rPh sb="4" eb="5">
      <t>チョウ</t>
    </rPh>
    <rPh sb="5" eb="6">
      <t>ベイ</t>
    </rPh>
    <phoneticPr fontId="1"/>
  </si>
  <si>
    <r>
      <t>欧州（54）　　　　　　</t>
    </r>
    <r>
      <rPr>
        <sz val="11"/>
        <color theme="1"/>
        <rFont val="Century"/>
        <family val="1"/>
      </rPr>
      <t/>
    </r>
    <phoneticPr fontId="1"/>
  </si>
  <si>
    <r>
      <t>米州（35）　　　　　　</t>
    </r>
    <r>
      <rPr>
        <sz val="11"/>
        <color theme="1"/>
        <rFont val="Century"/>
        <family val="1"/>
      </rPr>
      <t/>
    </r>
    <phoneticPr fontId="1"/>
  </si>
  <si>
    <r>
      <t>アフリカ(54)　　　　</t>
    </r>
    <r>
      <rPr>
        <sz val="11"/>
        <color theme="1"/>
        <rFont val="Century"/>
        <family val="1"/>
      </rPr>
      <t/>
    </r>
    <phoneticPr fontId="1"/>
  </si>
  <si>
    <r>
      <t>中東（16）　　　　　</t>
    </r>
    <r>
      <rPr>
        <sz val="11"/>
        <color theme="1"/>
        <rFont val="Century"/>
        <family val="1"/>
      </rPr>
      <t/>
    </r>
    <phoneticPr fontId="1"/>
  </si>
  <si>
    <r>
      <t>アジア太平洋（42）　</t>
    </r>
    <r>
      <rPr>
        <sz val="11"/>
        <color theme="1"/>
        <rFont val="Century"/>
        <family val="1"/>
      </rPr>
      <t/>
    </r>
    <phoneticPr fontId="1"/>
  </si>
  <si>
    <t>全世界（201）</t>
    <rPh sb="0" eb="3">
      <t>ゼンセカイ</t>
    </rPh>
    <phoneticPr fontId="1"/>
  </si>
  <si>
    <t>支払額</t>
    <rPh sb="0" eb="2">
      <t>シハライ</t>
    </rPh>
    <rPh sb="2" eb="3">
      <t>ガク</t>
    </rPh>
    <phoneticPr fontId="1"/>
  </si>
  <si>
    <t>受取額</t>
    <rPh sb="0" eb="2">
      <t>ウケトリ</t>
    </rPh>
    <rPh sb="2" eb="3">
      <t>ガク</t>
    </rPh>
    <phoneticPr fontId="1"/>
  </si>
  <si>
    <t>国</t>
    <rPh sb="0" eb="1">
      <t>クニ</t>
    </rPh>
    <phoneticPr fontId="1"/>
  </si>
  <si>
    <t>➀中国本土</t>
    <rPh sb="1" eb="3">
      <t>チュウゴク</t>
    </rPh>
    <rPh sb="3" eb="5">
      <t>ホンド</t>
    </rPh>
    <phoneticPr fontId="1"/>
  </si>
  <si>
    <t>②米国</t>
    <rPh sb="1" eb="3">
      <t>ベイコク</t>
    </rPh>
    <phoneticPr fontId="1"/>
  </si>
  <si>
    <t>③ドイツ</t>
    <phoneticPr fontId="1"/>
  </si>
  <si>
    <t>④英国</t>
    <rPh sb="1" eb="3">
      <t>エイコク</t>
    </rPh>
    <phoneticPr fontId="1"/>
  </si>
  <si>
    <t>⑤ロシア</t>
    <phoneticPr fontId="1"/>
  </si>
  <si>
    <t>⑥フランス</t>
    <phoneticPr fontId="1"/>
  </si>
  <si>
    <t>⑦カナダ</t>
    <phoneticPr fontId="1"/>
  </si>
  <si>
    <t>⑧イタリア</t>
    <phoneticPr fontId="1"/>
  </si>
  <si>
    <t>⑨豪州</t>
    <rPh sb="1" eb="3">
      <t>ゴウシュウ</t>
    </rPh>
    <phoneticPr fontId="1"/>
  </si>
  <si>
    <t>⑩ブラジル</t>
    <phoneticPr fontId="1"/>
  </si>
  <si>
    <t>➀米国</t>
    <rPh sb="1" eb="3">
      <t>ベイコク</t>
    </rPh>
    <phoneticPr fontId="1"/>
  </si>
  <si>
    <t>②スペイン</t>
    <phoneticPr fontId="1"/>
  </si>
  <si>
    <t>③フランス</t>
    <phoneticPr fontId="1"/>
  </si>
  <si>
    <t>⑤マカオ</t>
    <phoneticPr fontId="1"/>
  </si>
  <si>
    <t>⑥英国</t>
    <rPh sb="1" eb="3">
      <t>エイコク</t>
    </rPh>
    <phoneticPr fontId="1"/>
  </si>
  <si>
    <t>⑦イタリア</t>
    <phoneticPr fontId="1"/>
  </si>
  <si>
    <t>⑧ドイツ</t>
    <phoneticPr fontId="1"/>
  </si>
  <si>
    <t>⑨タイ</t>
    <phoneticPr fontId="1"/>
  </si>
  <si>
    <t>⑩豪州</t>
    <rPh sb="1" eb="3">
      <t>ゴウシュウ</t>
    </rPh>
    <phoneticPr fontId="1"/>
  </si>
  <si>
    <t>④中国本土</t>
    <rPh sb="1" eb="3">
      <t>チュウゴク</t>
    </rPh>
    <rPh sb="3" eb="5">
      <t>ホンド</t>
    </rPh>
    <phoneticPr fontId="1"/>
  </si>
  <si>
    <t>▲ 499</t>
  </si>
  <si>
    <t xml:space="preserve">③スペイン </t>
    <phoneticPr fontId="1"/>
  </si>
  <si>
    <t>②マカオ</t>
    <phoneticPr fontId="1"/>
  </si>
  <si>
    <t>④タイ</t>
    <phoneticPr fontId="1"/>
  </si>
  <si>
    <t>⑤トルコ</t>
    <phoneticPr fontId="1"/>
  </si>
  <si>
    <t>④ブラジル</t>
    <phoneticPr fontId="1"/>
  </si>
  <si>
    <t>⑤英国</t>
    <rPh sb="1" eb="3">
      <t>エイコク</t>
    </rPh>
    <phoneticPr fontId="1"/>
  </si>
  <si>
    <t>⑥カナダ</t>
    <phoneticPr fontId="1"/>
  </si>
  <si>
    <t>⑦サウジ</t>
    <phoneticPr fontId="1"/>
  </si>
  <si>
    <t>⑧ノルウェイ</t>
    <phoneticPr fontId="1"/>
  </si>
  <si>
    <t>⑨クウェート</t>
    <phoneticPr fontId="1"/>
  </si>
  <si>
    <t>㉗日本</t>
    <rPh sb="1" eb="3">
      <t>ニホン</t>
    </rPh>
    <phoneticPr fontId="1"/>
  </si>
  <si>
    <t>⑥イタリア</t>
    <phoneticPr fontId="1"/>
  </si>
  <si>
    <t>⑦ギリシャ</t>
    <phoneticPr fontId="1"/>
  </si>
  <si>
    <t>⑧マレーシア</t>
    <phoneticPr fontId="1"/>
  </si>
  <si>
    <t>⑨オーストリア</t>
    <phoneticPr fontId="1"/>
  </si>
  <si>
    <t>⑩ポルトガル</t>
    <phoneticPr fontId="1"/>
  </si>
  <si>
    <t>カナダ</t>
    <phoneticPr fontId="1"/>
  </si>
  <si>
    <t>マレーシア</t>
    <phoneticPr fontId="1"/>
  </si>
  <si>
    <t>ウクライナ</t>
    <phoneticPr fontId="1"/>
  </si>
  <si>
    <t>印度</t>
    <rPh sb="0" eb="2">
      <t>インド</t>
    </rPh>
    <phoneticPr fontId="1"/>
  </si>
  <si>
    <t>メキシコ</t>
    <phoneticPr fontId="1"/>
  </si>
  <si>
    <t>オランダ</t>
    <phoneticPr fontId="1"/>
  </si>
  <si>
    <t>サウジ</t>
    <phoneticPr fontId="1"/>
  </si>
  <si>
    <t>スウェーデン</t>
    <phoneticPr fontId="1"/>
  </si>
  <si>
    <t>人数</t>
    <rPh sb="0" eb="2">
      <t>ニンズウ</t>
    </rPh>
    <phoneticPr fontId="1"/>
  </si>
  <si>
    <t>フランス</t>
  </si>
  <si>
    <t xml:space="preserve">€ </t>
  </si>
  <si>
    <t>イギリス</t>
  </si>
  <si>
    <t>イタリア</t>
  </si>
  <si>
    <t>スペイン</t>
  </si>
  <si>
    <t>ギリシャ</t>
  </si>
  <si>
    <t>スイス</t>
  </si>
  <si>
    <t>ブラジル</t>
  </si>
  <si>
    <t>US$</t>
  </si>
  <si>
    <t>ロシア</t>
  </si>
  <si>
    <t>インド</t>
  </si>
  <si>
    <t>アメリカ</t>
  </si>
  <si>
    <t>スイス₣</t>
    <phoneticPr fontId="1"/>
  </si>
  <si>
    <t>受取</t>
    <phoneticPr fontId="1"/>
  </si>
  <si>
    <t>支払</t>
    <phoneticPr fontId="1"/>
  </si>
  <si>
    <t>旅行収支</t>
    <rPh sb="0" eb="2">
      <t>リョコウ</t>
    </rPh>
    <rPh sb="2" eb="4">
      <t>シュウシ</t>
    </rPh>
    <phoneticPr fontId="1"/>
  </si>
  <si>
    <t>カナダ</t>
  </si>
  <si>
    <t>トルコ</t>
  </si>
  <si>
    <t>韓国</t>
  </si>
  <si>
    <t>香港</t>
    <rPh sb="0" eb="2">
      <t>ホンコン</t>
    </rPh>
    <phoneticPr fontId="1"/>
  </si>
  <si>
    <t>マカオ</t>
  </si>
  <si>
    <t>マカオ</t>
    <phoneticPr fontId="1"/>
  </si>
  <si>
    <t>タイ</t>
  </si>
  <si>
    <t>タイ</t>
    <phoneticPr fontId="1"/>
  </si>
  <si>
    <t>台湾</t>
    <rPh sb="0" eb="2">
      <t>タイワン</t>
    </rPh>
    <phoneticPr fontId="1"/>
  </si>
  <si>
    <t>出国数</t>
  </si>
  <si>
    <t>西国</t>
  </si>
  <si>
    <t>独国</t>
  </si>
  <si>
    <t>仏国</t>
  </si>
  <si>
    <t>英国</t>
  </si>
  <si>
    <t>伊国</t>
  </si>
  <si>
    <t>露国</t>
  </si>
  <si>
    <t>墨国</t>
  </si>
  <si>
    <t>豪州</t>
  </si>
  <si>
    <t>ウクライナ</t>
  </si>
  <si>
    <t>受取</t>
    <rPh sb="0" eb="2">
      <t>ウケトリ</t>
    </rPh>
    <phoneticPr fontId="1"/>
  </si>
  <si>
    <t>旅行</t>
    <rPh sb="0" eb="2">
      <t>リョコウ</t>
    </rPh>
    <phoneticPr fontId="1"/>
  </si>
  <si>
    <t>運送</t>
    <rPh sb="0" eb="2">
      <t>ウンソウ</t>
    </rPh>
    <phoneticPr fontId="1"/>
  </si>
  <si>
    <t>年</t>
    <rPh sb="0" eb="1">
      <t>ネン</t>
    </rPh>
    <phoneticPr fontId="1"/>
  </si>
  <si>
    <t>ロシア（US$）</t>
    <phoneticPr fontId="1"/>
  </si>
  <si>
    <t>米国（US$）</t>
    <rPh sb="0" eb="2">
      <t>ベイコク</t>
    </rPh>
    <phoneticPr fontId="1"/>
  </si>
  <si>
    <t>日本（円）</t>
    <rPh sb="0" eb="2">
      <t>ニホン</t>
    </rPh>
    <rPh sb="3" eb="4">
      <t>エン</t>
    </rPh>
    <phoneticPr fontId="1"/>
  </si>
  <si>
    <t>中国本土</t>
  </si>
  <si>
    <t>　2008年</t>
    <rPh sb="5" eb="6">
      <t>ネン</t>
    </rPh>
    <phoneticPr fontId="1"/>
  </si>
  <si>
    <t xml:space="preserve"> ▲ 16341</t>
    <phoneticPr fontId="1"/>
  </si>
  <si>
    <t xml:space="preserve"> ▲ 15879</t>
    <phoneticPr fontId="1"/>
  </si>
  <si>
    <t xml:space="preserve"> ▲ 13203</t>
    <phoneticPr fontId="1"/>
  </si>
  <si>
    <t xml:space="preserve"> ▲ 10899</t>
    <phoneticPr fontId="1"/>
  </si>
  <si>
    <t xml:space="preserve"> ▲ 107946</t>
    <phoneticPr fontId="1"/>
  </si>
  <si>
    <t xml:space="preserve"> ▲ 50033 </t>
    <phoneticPr fontId="1"/>
  </si>
  <si>
    <t xml:space="preserve"> ▲ 38669</t>
    <phoneticPr fontId="1"/>
  </si>
  <si>
    <t xml:space="preserve"> ▲ 18724</t>
    <phoneticPr fontId="1"/>
  </si>
  <si>
    <t xml:space="preserve"> ▲ 16702</t>
    <phoneticPr fontId="1"/>
  </si>
  <si>
    <t>▲ 51683</t>
    <phoneticPr fontId="1"/>
  </si>
  <si>
    <t>▲ 33369</t>
    <phoneticPr fontId="1"/>
  </si>
  <si>
    <t>▲ 17081</t>
    <phoneticPr fontId="1"/>
  </si>
  <si>
    <t>▲ 11935</t>
    <phoneticPr fontId="1"/>
  </si>
  <si>
    <t xml:space="preserve">▲ 11543 </t>
    <phoneticPr fontId="1"/>
  </si>
  <si>
    <t>支払</t>
    <rPh sb="0" eb="2">
      <t>シハラ</t>
    </rPh>
    <phoneticPr fontId="1"/>
  </si>
  <si>
    <t>国際旅行収入</t>
    <rPh sb="2" eb="4">
      <t>リョコウ</t>
    </rPh>
    <phoneticPr fontId="1"/>
  </si>
  <si>
    <t>国際旅行支出</t>
    <rPh sb="2" eb="4">
      <t>リョコウ</t>
    </rPh>
    <phoneticPr fontId="1"/>
  </si>
  <si>
    <t>米国</t>
    <rPh sb="1" eb="2">
      <t>クニ</t>
    </rPh>
    <phoneticPr fontId="1"/>
  </si>
  <si>
    <t>国際旅行収入</t>
    <rPh sb="0" eb="2">
      <t>コクサイ</t>
    </rPh>
    <rPh sb="2" eb="4">
      <t>リョコウ</t>
    </rPh>
    <rPh sb="4" eb="6">
      <t>シュウニュウ</t>
    </rPh>
    <phoneticPr fontId="1"/>
  </si>
  <si>
    <t>表１－4　　　国際旅行活動の国・地域順位表</t>
    <rPh sb="9" eb="11">
      <t>リョコウ</t>
    </rPh>
    <phoneticPr fontId="1"/>
  </si>
  <si>
    <t xml:space="preserve"> </t>
    <phoneticPr fontId="1"/>
  </si>
  <si>
    <t>注　 国際貿易投資研究所 「サービス貿易統計データベース」</t>
    <rPh sb="0" eb="1">
      <t>チュウ</t>
    </rPh>
    <phoneticPr fontId="1"/>
  </si>
  <si>
    <t>2008*</t>
    <phoneticPr fontId="1"/>
  </si>
  <si>
    <r>
      <t>アイルランド（</t>
    </r>
    <r>
      <rPr>
        <sz val="11"/>
        <color theme="1"/>
        <rFont val="ＭＳ Ｐゴシック"/>
        <family val="3"/>
        <charset val="128"/>
        <scheme val="minor"/>
      </rPr>
      <t>€</t>
    </r>
    <r>
      <rPr>
        <sz val="11"/>
        <color theme="1"/>
        <rFont val="ＭＳ Ｐゴシック"/>
        <family val="2"/>
        <charset val="128"/>
        <scheme val="minor"/>
      </rPr>
      <t>）</t>
    </r>
    <phoneticPr fontId="1"/>
  </si>
  <si>
    <t>到着国外旅客数</t>
    <rPh sb="2" eb="4">
      <t>コクガイ</t>
    </rPh>
    <phoneticPr fontId="1"/>
  </si>
  <si>
    <t>ルーマニア</t>
    <phoneticPr fontId="1"/>
  </si>
  <si>
    <t>ベルギー</t>
    <phoneticPr fontId="1"/>
  </si>
  <si>
    <t>独国</t>
    <rPh sb="0" eb="1">
      <t>ドク</t>
    </rPh>
    <rPh sb="1" eb="2">
      <t>コク</t>
    </rPh>
    <phoneticPr fontId="1"/>
  </si>
  <si>
    <t>仏国</t>
    <rPh sb="0" eb="1">
      <t>フツ</t>
    </rPh>
    <rPh sb="1" eb="2">
      <t>コク</t>
    </rPh>
    <phoneticPr fontId="1"/>
  </si>
  <si>
    <t>　　　2014年</t>
    <rPh sb="7" eb="8">
      <t>ネン</t>
    </rPh>
    <phoneticPr fontId="1"/>
  </si>
  <si>
    <t>注　UNWTO資料を基に著者作成</t>
    <rPh sb="0" eb="1">
      <t>チュウ</t>
    </rPh>
    <rPh sb="7" eb="9">
      <t>シリョウ</t>
    </rPh>
    <rPh sb="10" eb="11">
      <t>モト</t>
    </rPh>
    <rPh sb="12" eb="14">
      <t>チョシャ</t>
    </rPh>
    <rPh sb="14" eb="16">
      <t>サクセイ</t>
    </rPh>
    <phoneticPr fontId="1"/>
  </si>
  <si>
    <t>中国本土</t>
    <rPh sb="2" eb="4">
      <t>ホンド</t>
    </rPh>
    <phoneticPr fontId="1"/>
  </si>
  <si>
    <t>中国本土</t>
    <rPh sb="0" eb="2">
      <t>チュウゴク</t>
    </rPh>
    <rPh sb="2" eb="4">
      <t>ホンド</t>
    </rPh>
    <phoneticPr fontId="1"/>
  </si>
  <si>
    <t>葡萄牙</t>
    <rPh sb="0" eb="3">
      <t>ポルトガル</t>
    </rPh>
    <phoneticPr fontId="1"/>
  </si>
  <si>
    <t>国名</t>
    <rPh sb="0" eb="2">
      <t>コクメイ</t>
    </rPh>
    <phoneticPr fontId="1"/>
  </si>
  <si>
    <t>出国率</t>
    <rPh sb="0" eb="2">
      <t>シュッコク</t>
    </rPh>
    <rPh sb="2" eb="3">
      <t>リツ</t>
    </rPh>
    <phoneticPr fontId="1"/>
  </si>
  <si>
    <t>日帰率</t>
    <rPh sb="0" eb="2">
      <t>ヒガエ</t>
    </rPh>
    <rPh sb="2" eb="3">
      <t>リツ</t>
    </rPh>
    <phoneticPr fontId="1"/>
  </si>
  <si>
    <t>人口（千人）</t>
    <rPh sb="0" eb="2">
      <t>ジンコウ</t>
    </rPh>
    <phoneticPr fontId="1"/>
  </si>
  <si>
    <t>GDP/人口</t>
    <rPh sb="4" eb="6">
      <t>ジンコウ</t>
    </rPh>
    <phoneticPr fontId="1"/>
  </si>
  <si>
    <t>（宿泊）</t>
    <rPh sb="1" eb="3">
      <t>シュクハク</t>
    </rPh>
    <phoneticPr fontId="1"/>
  </si>
  <si>
    <t>国連</t>
    <rPh sb="0" eb="2">
      <t>コクレン</t>
    </rPh>
    <phoneticPr fontId="1"/>
  </si>
  <si>
    <t>IMF</t>
    <phoneticPr fontId="1"/>
  </si>
  <si>
    <t>ルクセンブルク</t>
  </si>
  <si>
    <t>エストニア</t>
  </si>
  <si>
    <t>ノルウェー</t>
  </si>
  <si>
    <t>スウェーデン</t>
  </si>
  <si>
    <t>デンマーク</t>
  </si>
  <si>
    <t>NA</t>
    <phoneticPr fontId="1"/>
  </si>
  <si>
    <t>フィンランド</t>
  </si>
  <si>
    <t>アイルランド</t>
  </si>
  <si>
    <t>オーストリア</t>
  </si>
  <si>
    <t>スロベニア</t>
  </si>
  <si>
    <t>アイスランド</t>
  </si>
  <si>
    <t>ベルギー</t>
  </si>
  <si>
    <t>オランダ</t>
  </si>
  <si>
    <t>マルタ</t>
  </si>
  <si>
    <t>リトアニア</t>
  </si>
  <si>
    <t>チェコ</t>
    <phoneticPr fontId="1"/>
  </si>
  <si>
    <t>クロアチア</t>
  </si>
  <si>
    <t>ルーマニア</t>
  </si>
  <si>
    <t>ブルガリア</t>
    <phoneticPr fontId="1"/>
  </si>
  <si>
    <t>NA</t>
    <phoneticPr fontId="1"/>
  </si>
  <si>
    <t>欧州合計</t>
    <rPh sb="0" eb="2">
      <t>オウシュウ</t>
    </rPh>
    <rPh sb="2" eb="4">
      <t>ゴウケイ</t>
    </rPh>
    <phoneticPr fontId="1"/>
  </si>
  <si>
    <t>合計人口738153人を基に加重平均</t>
    <rPh sb="0" eb="2">
      <t>ゴウケイ</t>
    </rPh>
    <rPh sb="2" eb="4">
      <t>ジンコウ</t>
    </rPh>
    <rPh sb="10" eb="11">
      <t>ニン</t>
    </rPh>
    <rPh sb="12" eb="13">
      <t>モト</t>
    </rPh>
    <rPh sb="14" eb="16">
      <t>カジュウ</t>
    </rPh>
    <rPh sb="16" eb="18">
      <t>ヘイキン</t>
    </rPh>
    <phoneticPr fontId="1"/>
  </si>
  <si>
    <t>スロバキア</t>
  </si>
  <si>
    <t>ハンガリー</t>
  </si>
  <si>
    <t>ポーランド</t>
  </si>
  <si>
    <t>ポルトガル</t>
  </si>
  <si>
    <t>ラトビア</t>
  </si>
  <si>
    <t>注　OECD資料を基に著者作成</t>
    <rPh sb="0" eb="1">
      <t>チュウ</t>
    </rPh>
    <rPh sb="6" eb="8">
      <t>シリョウ</t>
    </rPh>
    <rPh sb="9" eb="10">
      <t>モト</t>
    </rPh>
    <rPh sb="11" eb="13">
      <t>チョシャ</t>
    </rPh>
    <rPh sb="13" eb="15">
      <t>サクセイ</t>
    </rPh>
    <phoneticPr fontId="1"/>
  </si>
  <si>
    <t>出発国</t>
    <rPh sb="0" eb="2">
      <t>シュッパツ</t>
    </rPh>
    <rPh sb="2" eb="3">
      <t>コク</t>
    </rPh>
    <phoneticPr fontId="1"/>
  </si>
  <si>
    <t>上位五か国訪問先　　　　　　　　％</t>
    <rPh sb="0" eb="2">
      <t>ジョウイ</t>
    </rPh>
    <rPh sb="2" eb="3">
      <t>ゴ</t>
    </rPh>
    <rPh sb="4" eb="5">
      <t>コク</t>
    </rPh>
    <rPh sb="5" eb="7">
      <t>ホウモン</t>
    </rPh>
    <rPh sb="7" eb="8">
      <t>サキ</t>
    </rPh>
    <phoneticPr fontId="1"/>
  </si>
  <si>
    <t>回数</t>
    <rPh sb="0" eb="2">
      <t>カイスウ</t>
    </rPh>
    <phoneticPr fontId="1"/>
  </si>
  <si>
    <t>墺太利</t>
    <rPh sb="0" eb="3">
      <t>オーストリア</t>
    </rPh>
    <phoneticPr fontId="1"/>
  </si>
  <si>
    <t>伊国</t>
    <rPh sb="0" eb="1">
      <t>イ</t>
    </rPh>
    <rPh sb="1" eb="2">
      <t>コク</t>
    </rPh>
    <phoneticPr fontId="1"/>
  </si>
  <si>
    <t>西国</t>
    <rPh sb="0" eb="1">
      <t>ニシ</t>
    </rPh>
    <rPh sb="1" eb="2">
      <t>コク</t>
    </rPh>
    <phoneticPr fontId="1"/>
  </si>
  <si>
    <t>トルコ</t>
    <phoneticPr fontId="1"/>
  </si>
  <si>
    <t>宿泊</t>
    <rPh sb="0" eb="2">
      <t>シュクハク</t>
    </rPh>
    <phoneticPr fontId="1"/>
  </si>
  <si>
    <t>支出</t>
    <rPh sb="0" eb="2">
      <t>シシュツ</t>
    </rPh>
    <phoneticPr fontId="1"/>
  </si>
  <si>
    <t>ベルギー</t>
    <phoneticPr fontId="1"/>
  </si>
  <si>
    <t>蘭国</t>
    <rPh sb="0" eb="1">
      <t>ラン</t>
    </rPh>
    <rPh sb="1" eb="2">
      <t>コク</t>
    </rPh>
    <phoneticPr fontId="1"/>
  </si>
  <si>
    <t>オーストリア</t>
    <phoneticPr fontId="1"/>
  </si>
  <si>
    <t>クロアチア</t>
    <phoneticPr fontId="1"/>
  </si>
  <si>
    <t>米国居住者国外旅行者数</t>
    <rPh sb="0" eb="2">
      <t>ベイコク</t>
    </rPh>
    <rPh sb="2" eb="5">
      <t>キョジュウシャ</t>
    </rPh>
    <rPh sb="5" eb="7">
      <t>コクガイ</t>
    </rPh>
    <rPh sb="7" eb="10">
      <t>リョコウシャ</t>
    </rPh>
    <rPh sb="10" eb="11">
      <t>スウ</t>
    </rPh>
    <phoneticPr fontId="1"/>
  </si>
  <si>
    <t>日本居住者国外旅行者数</t>
    <rPh sb="0" eb="2">
      <t>ニホン</t>
    </rPh>
    <rPh sb="2" eb="5">
      <t>キョジュウシャ</t>
    </rPh>
    <rPh sb="5" eb="7">
      <t>コクガイ</t>
    </rPh>
    <rPh sb="7" eb="10">
      <t>リョコウシャ</t>
    </rPh>
    <rPh sb="10" eb="11">
      <t>スウ</t>
    </rPh>
    <phoneticPr fontId="1"/>
  </si>
  <si>
    <t>うち日本ゆき</t>
    <rPh sb="2" eb="4">
      <t>ニホン</t>
    </rPh>
    <phoneticPr fontId="1"/>
  </si>
  <si>
    <t>うち米国ゆき</t>
    <rPh sb="2" eb="4">
      <t>ベイコク</t>
    </rPh>
    <phoneticPr fontId="1"/>
  </si>
  <si>
    <t>②独国</t>
    <rPh sb="1" eb="2">
      <t>ドク</t>
    </rPh>
    <rPh sb="2" eb="3">
      <t>コク</t>
    </rPh>
    <phoneticPr fontId="1"/>
  </si>
  <si>
    <t>③露国</t>
    <rPh sb="1" eb="2">
      <t>ロ</t>
    </rPh>
    <rPh sb="2" eb="3">
      <t>コク</t>
    </rPh>
    <phoneticPr fontId="1"/>
  </si>
  <si>
    <t>➀独国</t>
    <rPh sb="1" eb="2">
      <t>ドク</t>
    </rPh>
    <rPh sb="2" eb="3">
      <t>コク</t>
    </rPh>
    <phoneticPr fontId="1"/>
  </si>
  <si>
    <t>③日本</t>
    <rPh sb="1" eb="3">
      <t>ニホン</t>
    </rPh>
    <phoneticPr fontId="1"/>
  </si>
  <si>
    <t>④露国</t>
    <rPh sb="1" eb="2">
      <t>ロ</t>
    </rPh>
    <rPh sb="2" eb="3">
      <t>コク</t>
    </rPh>
    <phoneticPr fontId="1"/>
  </si>
  <si>
    <t>伸び</t>
    <rPh sb="0" eb="1">
      <t>ノ</t>
    </rPh>
    <phoneticPr fontId="1"/>
  </si>
  <si>
    <t>日本</t>
  </si>
  <si>
    <t xml:space="preserve">中国本土 </t>
    <rPh sb="2" eb="4">
      <t>ホンド</t>
    </rPh>
    <phoneticPr fontId="1"/>
  </si>
  <si>
    <t>注　国連統計による</t>
    <rPh sb="0" eb="1">
      <t>チュウ</t>
    </rPh>
    <rPh sb="2" eb="4">
      <t>コクレン</t>
    </rPh>
    <rPh sb="4" eb="6">
      <t>トウケイ</t>
    </rPh>
    <phoneticPr fontId="1"/>
  </si>
  <si>
    <t>表２－２　　　　2015年極東地域内の国際旅行者数増加率</t>
    <rPh sb="0" eb="1">
      <t>ヒョウ</t>
    </rPh>
    <rPh sb="13" eb="15">
      <t>キョクトウ</t>
    </rPh>
    <rPh sb="15" eb="17">
      <t>チイキ</t>
    </rPh>
    <rPh sb="17" eb="18">
      <t>ナイ</t>
    </rPh>
    <phoneticPr fontId="1"/>
  </si>
  <si>
    <t>対2010年比</t>
    <rPh sb="0" eb="1">
      <t>タイ</t>
    </rPh>
    <rPh sb="5" eb="6">
      <t>ネン</t>
    </rPh>
    <rPh sb="6" eb="7">
      <t>ヒ</t>
    </rPh>
    <phoneticPr fontId="1"/>
  </si>
  <si>
    <t>対2005年比</t>
    <rPh sb="0" eb="1">
      <t>タイ</t>
    </rPh>
    <rPh sb="5" eb="6">
      <t>ネン</t>
    </rPh>
    <rPh sb="6" eb="7">
      <t>ヒ</t>
    </rPh>
    <phoneticPr fontId="1"/>
  </si>
  <si>
    <t>対2003年比</t>
    <rPh sb="0" eb="1">
      <t>タイ</t>
    </rPh>
    <rPh sb="5" eb="6">
      <t>ネン</t>
    </rPh>
    <rPh sb="6" eb="7">
      <t>ヒ</t>
    </rPh>
    <phoneticPr fontId="1"/>
  </si>
  <si>
    <t>極東地域内訪日旅行者数増加率</t>
    <rPh sb="0" eb="2">
      <t>キョクトウ</t>
    </rPh>
    <rPh sb="2" eb="4">
      <t>チイキ</t>
    </rPh>
    <rPh sb="4" eb="5">
      <t>ナイ</t>
    </rPh>
    <rPh sb="5" eb="7">
      <t>ホウニチ</t>
    </rPh>
    <rPh sb="7" eb="10">
      <t>リョコウシャ</t>
    </rPh>
    <rPh sb="10" eb="11">
      <t>スウ</t>
    </rPh>
    <rPh sb="11" eb="13">
      <t>ゾウカ</t>
    </rPh>
    <rPh sb="13" eb="14">
      <t>リツ</t>
    </rPh>
    <phoneticPr fontId="1"/>
  </si>
  <si>
    <t>極東地域内訪中（本土）旅行者数増加率</t>
    <rPh sb="0" eb="2">
      <t>キョクトウ</t>
    </rPh>
    <rPh sb="2" eb="4">
      <t>チイキ</t>
    </rPh>
    <rPh sb="4" eb="5">
      <t>ナイ</t>
    </rPh>
    <rPh sb="5" eb="7">
      <t>ホウチュウ</t>
    </rPh>
    <rPh sb="8" eb="10">
      <t>ホンド</t>
    </rPh>
    <rPh sb="11" eb="14">
      <t>リョコウシャ</t>
    </rPh>
    <rPh sb="14" eb="15">
      <t>スウ</t>
    </rPh>
    <rPh sb="15" eb="17">
      <t>ゾウカ</t>
    </rPh>
    <rPh sb="17" eb="18">
      <t>リツ</t>
    </rPh>
    <phoneticPr fontId="1"/>
  </si>
  <si>
    <t>NA</t>
  </si>
  <si>
    <t>注　ＷＴＯ統計による</t>
    <rPh sb="0" eb="1">
      <t>チュウ</t>
    </rPh>
    <rPh sb="5" eb="7">
      <t>トウケイ</t>
    </rPh>
    <phoneticPr fontId="1"/>
  </si>
  <si>
    <t>注　各政府観光局の資料を基に著者作成</t>
    <rPh sb="0" eb="1">
      <t>チュウ</t>
    </rPh>
    <rPh sb="2" eb="3">
      <t>カク</t>
    </rPh>
    <rPh sb="3" eb="5">
      <t>セイフ</t>
    </rPh>
    <rPh sb="5" eb="8">
      <t>カンコウキョク</t>
    </rPh>
    <rPh sb="9" eb="11">
      <t>シリョウ</t>
    </rPh>
    <rPh sb="12" eb="13">
      <t>モト</t>
    </rPh>
    <rPh sb="14" eb="16">
      <t>チョシャ</t>
    </rPh>
    <rPh sb="16" eb="18">
      <t>サクセイ</t>
    </rPh>
    <phoneticPr fontId="1"/>
  </si>
  <si>
    <t>宿泊入国率</t>
    <rPh sb="0" eb="2">
      <t>シュクハク</t>
    </rPh>
    <rPh sb="2" eb="4">
      <t>ニュウコク</t>
    </rPh>
    <rPh sb="4" eb="5">
      <t>リツ</t>
    </rPh>
    <phoneticPr fontId="1"/>
  </si>
  <si>
    <t>うち宿泊</t>
    <rPh sb="2" eb="4">
      <t>シュクハク</t>
    </rPh>
    <phoneticPr fontId="1"/>
  </si>
  <si>
    <t>人口</t>
  </si>
  <si>
    <t>マカオ</t>
    <phoneticPr fontId="1"/>
  </si>
  <si>
    <t>訪問　　　出発</t>
    <rPh sb="0" eb="2">
      <t>ホウモン</t>
    </rPh>
    <rPh sb="5" eb="7">
      <t>シュッパツ</t>
    </rPh>
    <phoneticPr fontId="1"/>
  </si>
  <si>
    <t>澳門</t>
    <rPh sb="0" eb="2">
      <t>マカオ</t>
    </rPh>
    <phoneticPr fontId="1"/>
  </si>
  <si>
    <t>合計</t>
    <rPh sb="0" eb="2">
      <t>ゴウケイ</t>
    </rPh>
    <phoneticPr fontId="1"/>
  </si>
  <si>
    <t>　　　日本</t>
    <rPh sb="3" eb="5">
      <t>ニホン</t>
    </rPh>
    <phoneticPr fontId="1"/>
  </si>
  <si>
    <t>NA</t>
    <phoneticPr fontId="1"/>
  </si>
  <si>
    <t>　　　韓国</t>
    <phoneticPr fontId="1"/>
  </si>
  <si>
    <t>中国本土</t>
    <phoneticPr fontId="1"/>
  </si>
  <si>
    <t>　　　香港</t>
    <phoneticPr fontId="1"/>
  </si>
  <si>
    <t>　　　澳門</t>
    <rPh sb="3" eb="5">
      <t>マカオ</t>
    </rPh>
    <phoneticPr fontId="1"/>
  </si>
  <si>
    <t>　　　台湾</t>
    <phoneticPr fontId="1"/>
  </si>
  <si>
    <t>NA</t>
    <phoneticPr fontId="1"/>
  </si>
  <si>
    <t>　　　韓国</t>
    <phoneticPr fontId="1"/>
  </si>
  <si>
    <t>NA</t>
    <phoneticPr fontId="1"/>
  </si>
  <si>
    <t>　　　香港</t>
    <phoneticPr fontId="1"/>
  </si>
  <si>
    <t>　　　台湾</t>
    <phoneticPr fontId="1"/>
  </si>
  <si>
    <t>総計</t>
    <rPh sb="0" eb="2">
      <t>ソウケイ</t>
    </rPh>
    <phoneticPr fontId="1"/>
  </si>
  <si>
    <t>総計（香港マカオ除）</t>
    <rPh sb="0" eb="2">
      <t>ソウケイ</t>
    </rPh>
    <rPh sb="3" eb="5">
      <t>ホンコン</t>
    </rPh>
    <rPh sb="8" eb="9">
      <t>ノゾ</t>
    </rPh>
    <phoneticPr fontId="1"/>
  </si>
  <si>
    <t>マカオ</t>
    <phoneticPr fontId="1"/>
  </si>
  <si>
    <t>タイ</t>
    <phoneticPr fontId="1"/>
  </si>
  <si>
    <t>マレーシア</t>
    <phoneticPr fontId="1"/>
  </si>
  <si>
    <t>タイ</t>
    <phoneticPr fontId="1"/>
  </si>
  <si>
    <t>シンガポール</t>
    <phoneticPr fontId="1"/>
  </si>
  <si>
    <t>カンボジャ</t>
    <phoneticPr fontId="1"/>
  </si>
  <si>
    <t>フランス</t>
    <phoneticPr fontId="1"/>
  </si>
  <si>
    <t>ベトナム</t>
    <phoneticPr fontId="1"/>
  </si>
  <si>
    <t>ドイツ</t>
    <phoneticPr fontId="1"/>
  </si>
  <si>
    <t>*203</t>
    <phoneticPr fontId="1"/>
  </si>
  <si>
    <t>マレーシア</t>
    <phoneticPr fontId="1"/>
  </si>
  <si>
    <t>ギニアビサウ</t>
    <phoneticPr fontId="1"/>
  </si>
  <si>
    <t>豪州</t>
    <rPh sb="0" eb="2">
      <t>ゴウシュウ</t>
    </rPh>
    <phoneticPr fontId="1"/>
  </si>
  <si>
    <t>ロシア</t>
    <phoneticPr fontId="1"/>
  </si>
  <si>
    <t>€/visit</t>
  </si>
  <si>
    <t>アラブ首長国連邦</t>
  </si>
  <si>
    <t>注　　ドイツ政府観光局資料を基に著者作成</t>
    <rPh sb="0" eb="1">
      <t>チュウ</t>
    </rPh>
    <rPh sb="6" eb="8">
      <t>セイフ</t>
    </rPh>
    <rPh sb="8" eb="11">
      <t>カンコウキョク</t>
    </rPh>
    <rPh sb="11" eb="13">
      <t>シリョウ</t>
    </rPh>
    <rPh sb="14" eb="15">
      <t>モト</t>
    </rPh>
    <rPh sb="16" eb="18">
      <t>チョシャ</t>
    </rPh>
    <rPh sb="18" eb="20">
      <t>サクセイ</t>
    </rPh>
    <phoneticPr fontId="1"/>
  </si>
  <si>
    <t>日本居住者</t>
    <rPh sb="2" eb="5">
      <t>キョジュウシャ</t>
    </rPh>
    <phoneticPr fontId="1"/>
  </si>
  <si>
    <t>中国本土居住者</t>
    <rPh sb="2" eb="4">
      <t>ホンド</t>
    </rPh>
    <rPh sb="4" eb="7">
      <t>キョジュウシャ</t>
    </rPh>
    <phoneticPr fontId="1"/>
  </si>
  <si>
    <t>注　台湾メディア発表資料を基に著者作成</t>
    <rPh sb="0" eb="1">
      <t>チュウ</t>
    </rPh>
    <rPh sb="2" eb="4">
      <t>タイワン</t>
    </rPh>
    <rPh sb="8" eb="10">
      <t>ハッピョウ</t>
    </rPh>
    <rPh sb="10" eb="12">
      <t>シリョウ</t>
    </rPh>
    <rPh sb="13" eb="14">
      <t>モト</t>
    </rPh>
    <rPh sb="15" eb="17">
      <t>チョシャ</t>
    </rPh>
    <rPh sb="17" eb="19">
      <t>サクセイ</t>
    </rPh>
    <phoneticPr fontId="1"/>
  </si>
  <si>
    <t>SEA</t>
  </si>
  <si>
    <t>AIR</t>
  </si>
  <si>
    <t>RAIL</t>
  </si>
  <si>
    <t>MOTOR</t>
  </si>
  <si>
    <t>FOOT</t>
  </si>
  <si>
    <r>
      <t>合</t>
    </r>
    <r>
      <rPr>
        <sz val="11"/>
        <color theme="1"/>
        <rFont val="ＭＳ Ｐゴシック"/>
        <family val="3"/>
        <charset val="128"/>
        <scheme val="minor"/>
      </rPr>
      <t>    计</t>
    </r>
  </si>
  <si>
    <t>香港同胞</t>
  </si>
  <si>
    <r>
      <t>澳</t>
    </r>
    <r>
      <rPr>
        <sz val="11"/>
        <color theme="1"/>
        <rFont val="ＭＳ Ｐゴシック"/>
        <family val="3"/>
        <charset val="128"/>
        <scheme val="minor"/>
      </rPr>
      <t>门同胞</t>
    </r>
  </si>
  <si>
    <t>台湾同胞</t>
  </si>
  <si>
    <t>外国人</t>
  </si>
  <si>
    <t>http://www.cnta.gov.cn/zwgk/lysj/201601/t20160118_758404.shtml</t>
  </si>
  <si>
    <t>全体</t>
    <rPh sb="0" eb="2">
      <t>ゼンタイ</t>
    </rPh>
    <phoneticPr fontId="1"/>
  </si>
  <si>
    <t>国内旅行人口</t>
    <rPh sb="0" eb="2">
      <t>コクナイ</t>
    </rPh>
    <rPh sb="2" eb="4">
      <t>リョコウ</t>
    </rPh>
    <rPh sb="4" eb="6">
      <t>ジンコウ</t>
    </rPh>
    <phoneticPr fontId="1"/>
  </si>
  <si>
    <t>総トリップ数　千</t>
    <rPh sb="0" eb="1">
      <t>ソウ</t>
    </rPh>
    <rPh sb="5" eb="6">
      <t>スウ</t>
    </rPh>
    <rPh sb="7" eb="8">
      <t>セン</t>
    </rPh>
    <phoneticPr fontId="1"/>
  </si>
  <si>
    <t>総支出額　US$　billions</t>
    <rPh sb="0" eb="3">
      <t>ソウシシュツ</t>
    </rPh>
    <rPh sb="3" eb="4">
      <t>ガク</t>
    </rPh>
    <phoneticPr fontId="1"/>
  </si>
  <si>
    <t>平均トリップ</t>
    <rPh sb="0" eb="2">
      <t>ヘイキン</t>
    </rPh>
    <phoneticPr fontId="1"/>
  </si>
  <si>
    <t>トリップ当たり平均旅行日数</t>
    <rPh sb="4" eb="5">
      <t>ア</t>
    </rPh>
    <rPh sb="7" eb="9">
      <t>ヘイキン</t>
    </rPh>
    <rPh sb="9" eb="11">
      <t>リョコウ</t>
    </rPh>
    <rPh sb="11" eb="13">
      <t>ニッスウ</t>
    </rPh>
    <phoneticPr fontId="1"/>
  </si>
  <si>
    <t>日帰り比率％</t>
    <rPh sb="0" eb="2">
      <t>ヒガエ</t>
    </rPh>
    <rPh sb="3" eb="5">
      <t>ヒリツ</t>
    </rPh>
    <phoneticPr fontId="1"/>
  </si>
  <si>
    <t>休日等利用率</t>
    <rPh sb="0" eb="2">
      <t>キュウジツ</t>
    </rPh>
    <rPh sb="2" eb="3">
      <t>トウ</t>
    </rPh>
    <rPh sb="3" eb="6">
      <t>リヨウリツ</t>
    </rPh>
    <phoneticPr fontId="1"/>
  </si>
  <si>
    <t>一日一人　平均支出額　US$</t>
    <rPh sb="0" eb="2">
      <t>イチニチ</t>
    </rPh>
    <rPh sb="2" eb="4">
      <t>ヒトリ</t>
    </rPh>
    <rPh sb="5" eb="7">
      <t>ヘイキン</t>
    </rPh>
    <rPh sb="7" eb="9">
      <t>シシュツ</t>
    </rPh>
    <rPh sb="9" eb="10">
      <t>ガク</t>
    </rPh>
    <phoneticPr fontId="1"/>
  </si>
  <si>
    <t>一トリップ一人　平均支出額　US$</t>
    <rPh sb="0" eb="1">
      <t>イッ</t>
    </rPh>
    <rPh sb="5" eb="7">
      <t>ヒトリ</t>
    </rPh>
    <rPh sb="8" eb="10">
      <t>ヘイキン</t>
    </rPh>
    <rPh sb="10" eb="12">
      <t>シシュツ</t>
    </rPh>
    <rPh sb="12" eb="13">
      <t>ガク</t>
    </rPh>
    <phoneticPr fontId="1"/>
  </si>
  <si>
    <t>インターネット利用率</t>
    <rPh sb="7" eb="10">
      <t>リヨウリツ</t>
    </rPh>
    <phoneticPr fontId="1"/>
  </si>
  <si>
    <t>国内旅行自家用車利用率（複数回答中）</t>
    <rPh sb="0" eb="2">
      <t>コクナイ</t>
    </rPh>
    <rPh sb="2" eb="4">
      <t>リョコウ</t>
    </rPh>
    <rPh sb="4" eb="8">
      <t>ジカヨウシャ</t>
    </rPh>
    <rPh sb="8" eb="11">
      <t>リヨウリツ</t>
    </rPh>
    <rPh sb="12" eb="14">
      <t>フクスウ</t>
    </rPh>
    <rPh sb="14" eb="16">
      <t>カイトウ</t>
    </rPh>
    <rPh sb="16" eb="17">
      <t>チュウ</t>
    </rPh>
    <phoneticPr fontId="1"/>
  </si>
  <si>
    <t>2015 Survey of Travel by R.O.C Citizens</t>
  </si>
  <si>
    <t>最初の目的地</t>
    <rPh sb="0" eb="2">
      <t>サイショ</t>
    </rPh>
    <rPh sb="3" eb="6">
      <t>モクテキチ</t>
    </rPh>
    <phoneticPr fontId="1"/>
  </si>
  <si>
    <t>2010年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</si>
  <si>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</si>
  <si>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</si>
  <si>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2015/2010</t>
    <phoneticPr fontId="1"/>
  </si>
  <si>
    <t>注　http://admin.taiwan.net.tw/statistics/month.aspx?no=135</t>
    <rPh sb="0" eb="1">
      <t>チュウ</t>
    </rPh>
    <phoneticPr fontId="1"/>
  </si>
  <si>
    <t>トリップ数　万</t>
    <rPh sb="4" eb="5">
      <t>スウ</t>
    </rPh>
    <rPh sb="6" eb="7">
      <t>マン</t>
    </rPh>
    <phoneticPr fontId="1"/>
  </si>
  <si>
    <t>一人当たりトリップ数</t>
    <rPh sb="0" eb="2">
      <t>ヒトリ</t>
    </rPh>
    <rPh sb="2" eb="3">
      <t>ア</t>
    </rPh>
    <rPh sb="9" eb="10">
      <t>スウ</t>
    </rPh>
    <phoneticPr fontId="1"/>
  </si>
  <si>
    <t>平均宿泊数</t>
    <rPh sb="0" eb="2">
      <t>ヘイキン</t>
    </rPh>
    <rPh sb="2" eb="4">
      <t>シュクハク</t>
    </rPh>
    <rPh sb="4" eb="5">
      <t>スウ</t>
    </rPh>
    <phoneticPr fontId="1"/>
  </si>
  <si>
    <t>一人一トリップ支出額　US$</t>
    <rPh sb="0" eb="2">
      <t>ヒトリ</t>
    </rPh>
    <rPh sb="2" eb="3">
      <t>イチ</t>
    </rPh>
    <rPh sb="7" eb="9">
      <t>シシュツ</t>
    </rPh>
    <rPh sb="9" eb="10">
      <t>ガク</t>
    </rPh>
    <phoneticPr fontId="1"/>
  </si>
  <si>
    <t>海外旅行先（VFR）</t>
    <rPh sb="0" eb="2">
      <t>カイガイ</t>
    </rPh>
    <rPh sb="2" eb="4">
      <t>リョコウ</t>
    </rPh>
    <rPh sb="4" eb="5">
      <t>サキ</t>
    </rPh>
    <phoneticPr fontId="1"/>
  </si>
  <si>
    <t>総支出額　US$billions</t>
    <rPh sb="0" eb="1">
      <t>ソウ</t>
    </rPh>
    <rPh sb="1" eb="4">
      <t>シシュツガク</t>
    </rPh>
    <phoneticPr fontId="1"/>
  </si>
  <si>
    <t>シンガポール</t>
  </si>
  <si>
    <t>インドネシア</t>
  </si>
  <si>
    <t>フィリピン</t>
  </si>
  <si>
    <t>ベトナム</t>
  </si>
  <si>
    <t>マレーシア</t>
    <phoneticPr fontId="1"/>
  </si>
  <si>
    <t>ブルネイ</t>
    <phoneticPr fontId="1"/>
  </si>
  <si>
    <t>オーストラリア</t>
  </si>
  <si>
    <t>ニュージーランド</t>
    <phoneticPr fontId="1"/>
  </si>
  <si>
    <t>出発地</t>
    <rPh sb="0" eb="2">
      <t>シュッパツ</t>
    </rPh>
    <rPh sb="2" eb="3">
      <t>チ</t>
    </rPh>
    <phoneticPr fontId="1"/>
  </si>
  <si>
    <t>シンガポール</t>
    <phoneticPr fontId="1"/>
  </si>
  <si>
    <t>インドネシア</t>
    <phoneticPr fontId="1"/>
  </si>
  <si>
    <t>フィリピン</t>
    <phoneticPr fontId="1"/>
  </si>
  <si>
    <t>タイ</t>
    <phoneticPr fontId="1"/>
  </si>
  <si>
    <t>人口（千人）</t>
    <rPh sb="0" eb="2">
      <t>ジンコウ</t>
    </rPh>
    <rPh sb="3" eb="5">
      <t>センニン</t>
    </rPh>
    <phoneticPr fontId="1"/>
  </si>
  <si>
    <t>*45215</t>
    <phoneticPr fontId="1"/>
  </si>
  <si>
    <t>***8770</t>
    <phoneticPr fontId="1"/>
  </si>
  <si>
    <t>****3188</t>
    <phoneticPr fontId="1"/>
  </si>
  <si>
    <t>***6444</t>
    <phoneticPr fontId="1"/>
  </si>
  <si>
    <t>**４０４</t>
    <phoneticPr fontId="1"/>
  </si>
  <si>
    <t>***9435</t>
    <phoneticPr fontId="1"/>
  </si>
  <si>
    <t>***2014</t>
    <phoneticPr fontId="1"/>
  </si>
  <si>
    <t>****2009</t>
    <phoneticPr fontId="1"/>
  </si>
  <si>
    <t>**2012</t>
    <phoneticPr fontId="1"/>
  </si>
  <si>
    <t>フィリピン</t>
    <phoneticPr fontId="1"/>
  </si>
  <si>
    <t>中国</t>
    <rPh sb="0" eb="2">
      <t>チュウゴク</t>
    </rPh>
    <phoneticPr fontId="1"/>
  </si>
  <si>
    <t>マレーシア</t>
    <phoneticPr fontId="1"/>
  </si>
  <si>
    <t>インドネシア</t>
    <phoneticPr fontId="1"/>
  </si>
  <si>
    <t>ＮＡ</t>
    <phoneticPr fontId="1"/>
  </si>
  <si>
    <t>タイ</t>
    <phoneticPr fontId="1"/>
  </si>
  <si>
    <t>ＮＡ</t>
    <phoneticPr fontId="1"/>
  </si>
  <si>
    <t>ベトナム</t>
    <phoneticPr fontId="1"/>
  </si>
  <si>
    <t>Number</t>
  </si>
  <si>
    <t>年</t>
    <rPh sb="0" eb="1">
      <t>ネン</t>
    </rPh>
    <phoneticPr fontId="46"/>
  </si>
  <si>
    <t>総数</t>
    <rPh sb="0" eb="2">
      <t>ソウスウ</t>
    </rPh>
    <phoneticPr fontId="46"/>
  </si>
  <si>
    <t>インド</t>
    <phoneticPr fontId="46"/>
  </si>
  <si>
    <t>豪州</t>
    <rPh sb="0" eb="2">
      <t>ゴウシュウ</t>
    </rPh>
    <phoneticPr fontId="46"/>
  </si>
  <si>
    <t>中国本土</t>
    <rPh sb="0" eb="2">
      <t>チュウゴク</t>
    </rPh>
    <rPh sb="2" eb="4">
      <t>ホンド</t>
    </rPh>
    <phoneticPr fontId="46"/>
  </si>
  <si>
    <t>香港</t>
    <rPh sb="0" eb="2">
      <t>ホンコン</t>
    </rPh>
    <phoneticPr fontId="46"/>
  </si>
  <si>
    <t>ベトナム</t>
    <phoneticPr fontId="46"/>
  </si>
  <si>
    <t>フィリピン</t>
    <phoneticPr fontId="46"/>
  </si>
  <si>
    <t>マレーシア</t>
    <phoneticPr fontId="46"/>
  </si>
  <si>
    <t>インドネシア</t>
    <phoneticPr fontId="46"/>
  </si>
  <si>
    <t>日本</t>
    <rPh sb="0" eb="2">
      <t>ニホン</t>
    </rPh>
    <phoneticPr fontId="46"/>
  </si>
  <si>
    <t>英国</t>
    <rPh sb="0" eb="2">
      <t>エイコク</t>
    </rPh>
    <phoneticPr fontId="46"/>
  </si>
  <si>
    <t>米国</t>
    <rPh sb="0" eb="2">
      <t>ベイコク</t>
    </rPh>
    <phoneticPr fontId="46"/>
  </si>
  <si>
    <t>ニュ-ジーランド</t>
    <phoneticPr fontId="46"/>
  </si>
  <si>
    <t>注　シンガポール政府資料http://www.tablebuilder.singstat.gov.sg/publicfacing/sortByTime.action</t>
    <rPh sb="0" eb="1">
      <t>チュウ</t>
    </rPh>
    <rPh sb="8" eb="10">
      <t>セイフ</t>
    </rPh>
    <rPh sb="10" eb="12">
      <t>シリョウ</t>
    </rPh>
    <phoneticPr fontId="46"/>
  </si>
  <si>
    <t>注　オランダからインドネシア訪問数は2014年169千人である。</t>
    <rPh sb="0" eb="1">
      <t>チュウ</t>
    </rPh>
    <rPh sb="14" eb="16">
      <t>ホウモン</t>
    </rPh>
    <rPh sb="16" eb="17">
      <t>スウ</t>
    </rPh>
    <rPh sb="22" eb="23">
      <t>ネン</t>
    </rPh>
    <rPh sb="26" eb="28">
      <t>センニン</t>
    </rPh>
    <phoneticPr fontId="1"/>
  </si>
  <si>
    <t>NA</t>
    <phoneticPr fontId="1"/>
  </si>
  <si>
    <t>マレーシア</t>
    <phoneticPr fontId="1"/>
  </si>
  <si>
    <t>ニュージーランドドル</t>
    <phoneticPr fontId="1"/>
  </si>
  <si>
    <t>訪問外客数</t>
    <rPh sb="0" eb="2">
      <t>ホウモン</t>
    </rPh>
    <rPh sb="2" eb="4">
      <t>ガイキャク</t>
    </rPh>
    <rPh sb="4" eb="5">
      <t>スウ</t>
    </rPh>
    <phoneticPr fontId="1"/>
  </si>
  <si>
    <t>訪問率</t>
    <rPh sb="0" eb="2">
      <t>ホウモン</t>
    </rPh>
    <rPh sb="2" eb="3">
      <t>リツ</t>
    </rPh>
    <phoneticPr fontId="1"/>
  </si>
  <si>
    <t>外客一人消費US$</t>
    <rPh sb="0" eb="2">
      <t>ガイキャク</t>
    </rPh>
    <rPh sb="2" eb="4">
      <t>ヒトリ</t>
    </rPh>
    <rPh sb="4" eb="6">
      <t>ショウヒ</t>
    </rPh>
    <phoneticPr fontId="1"/>
  </si>
  <si>
    <t>日帰り</t>
    <rPh sb="0" eb="2">
      <t>ヒガエ</t>
    </rPh>
    <phoneticPr fontId="1"/>
  </si>
  <si>
    <t>ＮＡ</t>
    <phoneticPr fontId="1"/>
  </si>
  <si>
    <t>タイ</t>
    <phoneticPr fontId="1"/>
  </si>
  <si>
    <t>フィリピン</t>
    <phoneticPr fontId="1"/>
  </si>
  <si>
    <t>シンガポール</t>
    <phoneticPr fontId="1"/>
  </si>
  <si>
    <t>インドネシア</t>
    <phoneticPr fontId="1"/>
  </si>
  <si>
    <t>フィージー</t>
    <phoneticPr fontId="1"/>
  </si>
  <si>
    <t>うち日帰り</t>
    <rPh sb="2" eb="4">
      <t>ヒガエ</t>
    </rPh>
    <phoneticPr fontId="1"/>
  </si>
  <si>
    <t>項目</t>
    <rPh sb="0" eb="2">
      <t>コウモク</t>
    </rPh>
    <phoneticPr fontId="1"/>
  </si>
  <si>
    <t>豪州</t>
    <rPh sb="0" eb="2">
      <t>ゴウシュウ</t>
    </rPh>
    <phoneticPr fontId="1"/>
  </si>
  <si>
    <t>ニュージーランド</t>
    <phoneticPr fontId="1"/>
  </si>
  <si>
    <t>項目</t>
    <rPh sb="0" eb="2">
      <t>コウモク</t>
    </rPh>
    <phoneticPr fontId="1"/>
  </si>
  <si>
    <t>国内宿泊旅行数/人口</t>
    <rPh sb="0" eb="2">
      <t>コクナイ</t>
    </rPh>
    <rPh sb="2" eb="4">
      <t>シュクハク</t>
    </rPh>
    <rPh sb="4" eb="6">
      <t>リョコウ</t>
    </rPh>
    <rPh sb="6" eb="7">
      <t>スウ</t>
    </rPh>
    <rPh sb="8" eb="10">
      <t>ジンコウ</t>
    </rPh>
    <phoneticPr fontId="1"/>
  </si>
  <si>
    <t>一トリップ当宿泊数</t>
    <rPh sb="0" eb="1">
      <t>イチ</t>
    </rPh>
    <rPh sb="5" eb="6">
      <t>ア</t>
    </rPh>
    <rPh sb="6" eb="8">
      <t>シュクハク</t>
    </rPh>
    <rPh sb="8" eb="9">
      <t>スウ</t>
    </rPh>
    <phoneticPr fontId="1"/>
  </si>
  <si>
    <t>総宿泊数</t>
    <rPh sb="0" eb="1">
      <t>ソウ</t>
    </rPh>
    <rPh sb="1" eb="3">
      <t>シュクハク</t>
    </rPh>
    <rPh sb="3" eb="4">
      <t>スウ</t>
    </rPh>
    <phoneticPr fontId="1"/>
  </si>
  <si>
    <t>国内旅行</t>
    <rPh sb="0" eb="2">
      <t>コクナイ</t>
    </rPh>
    <rPh sb="2" eb="4">
      <t>リョコウ</t>
    </rPh>
    <phoneticPr fontId="1"/>
  </si>
  <si>
    <t>来訪地上位五位</t>
    <rPh sb="0" eb="2">
      <t>ライホウ</t>
    </rPh>
    <rPh sb="2" eb="3">
      <t>チ</t>
    </rPh>
    <rPh sb="3" eb="5">
      <t>ジョウイ</t>
    </rPh>
    <rPh sb="5" eb="7">
      <t>ゴイ</t>
    </rPh>
    <phoneticPr fontId="1"/>
  </si>
  <si>
    <t>目的地上位五位</t>
    <rPh sb="0" eb="3">
      <t>モクテキチ</t>
    </rPh>
    <rPh sb="3" eb="5">
      <t>ジョウイ</t>
    </rPh>
    <rPh sb="5" eb="7">
      <t>ゴイ</t>
    </rPh>
    <phoneticPr fontId="1"/>
  </si>
  <si>
    <t>注　OECD資料を基に著者作成</t>
  </si>
  <si>
    <t>注　OECD資料を基に著者作成　</t>
    <rPh sb="0" eb="1">
      <t>チュウ</t>
    </rPh>
    <rPh sb="6" eb="8">
      <t>シリョウ</t>
    </rPh>
    <rPh sb="9" eb="10">
      <t>モト</t>
    </rPh>
    <rPh sb="11" eb="13">
      <t>チョシャ</t>
    </rPh>
    <rPh sb="13" eb="15">
      <t>サクセイ</t>
    </rPh>
    <phoneticPr fontId="1"/>
  </si>
  <si>
    <t>人口一人当消費額US$</t>
    <rPh sb="0" eb="2">
      <t>ジンコウ</t>
    </rPh>
    <rPh sb="2" eb="4">
      <t>ヒトリ</t>
    </rPh>
    <rPh sb="4" eb="5">
      <t>ア</t>
    </rPh>
    <rPh sb="5" eb="7">
      <t>ショウヒ</t>
    </rPh>
    <rPh sb="7" eb="8">
      <t>ガク</t>
    </rPh>
    <phoneticPr fontId="1"/>
  </si>
  <si>
    <t>ニュージーランド</t>
    <phoneticPr fontId="1"/>
  </si>
  <si>
    <t>日本</t>
    <rPh sb="0" eb="2">
      <t>ニホン</t>
    </rPh>
    <phoneticPr fontId="1"/>
  </si>
  <si>
    <t>訪問先</t>
    <rPh sb="0" eb="2">
      <t>ホウモン</t>
    </rPh>
    <rPh sb="2" eb="3">
      <t>サキ</t>
    </rPh>
    <phoneticPr fontId="1"/>
  </si>
  <si>
    <t>出発国</t>
    <rPh sb="0" eb="2">
      <t>シュッパツ</t>
    </rPh>
    <rPh sb="2" eb="3">
      <t>コク</t>
    </rPh>
    <phoneticPr fontId="1"/>
  </si>
  <si>
    <t>注　</t>
    <rPh sb="0" eb="1">
      <t>チュウ</t>
    </rPh>
    <phoneticPr fontId="1"/>
  </si>
  <si>
    <t>インドネシア*</t>
    <phoneticPr fontId="1"/>
  </si>
  <si>
    <t>1740*</t>
    <phoneticPr fontId="1"/>
  </si>
  <si>
    <t>1486*</t>
    <phoneticPr fontId="1"/>
  </si>
  <si>
    <t>253*</t>
    <phoneticPr fontId="1"/>
  </si>
  <si>
    <t>137*</t>
    <phoneticPr fontId="1"/>
  </si>
  <si>
    <t>1129*</t>
    <phoneticPr fontId="1"/>
  </si>
  <si>
    <t>224*</t>
    <phoneticPr fontId="1"/>
  </si>
  <si>
    <t>*は2014年の数値である</t>
    <rPh sb="6" eb="7">
      <t>ネン</t>
    </rPh>
    <rPh sb="8" eb="10">
      <t>スウチ</t>
    </rPh>
    <phoneticPr fontId="1"/>
  </si>
  <si>
    <t>出発地</t>
    <rPh sb="0" eb="3">
      <t>シュッパツチ</t>
    </rPh>
    <phoneticPr fontId="1"/>
  </si>
  <si>
    <t>ＮＡ</t>
    <phoneticPr fontId="1"/>
  </si>
  <si>
    <t>The total consumption expenditure made by a visitor or on behalf of a visitor for and during his/her trip and stay at destination.</t>
  </si>
  <si>
    <r>
      <rPr>
        <sz val="11"/>
        <color theme="1"/>
        <rFont val="ＭＳ Ｐゴシック"/>
        <family val="2"/>
        <charset val="128"/>
        <scheme val="minor"/>
      </rPr>
      <t>注　</t>
    </r>
    <r>
      <rPr>
        <sz val="11"/>
        <color theme="1"/>
        <rFont val="ＭＳ Ｐゴシック"/>
        <family val="2"/>
        <charset val="128"/>
        <scheme val="minor"/>
      </rPr>
      <t>euroSTAT</t>
    </r>
    <r>
      <rPr>
        <sz val="11"/>
        <color theme="1"/>
        <rFont val="ＭＳ Ｐゴシック"/>
        <family val="2"/>
        <charset val="128"/>
        <scheme val="minor"/>
      </rPr>
      <t>資料を基に著者作成</t>
    </r>
    <rPh sb="0" eb="1">
      <t>チュウ</t>
    </rPh>
    <rPh sb="10" eb="12">
      <t>シリョウ</t>
    </rPh>
    <rPh sb="13" eb="14">
      <t>モト</t>
    </rPh>
    <rPh sb="15" eb="17">
      <t>チョシャ</t>
    </rPh>
    <rPh sb="17" eb="19">
      <t>サクセイ</t>
    </rPh>
    <phoneticPr fontId="1"/>
  </si>
  <si>
    <t>Slovenia</t>
  </si>
  <si>
    <t>Bulgaria</t>
  </si>
  <si>
    <t>Hungary</t>
  </si>
  <si>
    <t>Latvia</t>
  </si>
  <si>
    <t>Romania</t>
  </si>
  <si>
    <t>Czech Republic</t>
  </si>
  <si>
    <t>Croatia</t>
  </si>
  <si>
    <t>Lithuania</t>
  </si>
  <si>
    <t>Estonia</t>
  </si>
  <si>
    <t>Slovakia</t>
  </si>
  <si>
    <t>Poland</t>
  </si>
  <si>
    <t>Portugal</t>
  </si>
  <si>
    <t>Greece</t>
  </si>
  <si>
    <t>Italy</t>
  </si>
  <si>
    <t>Netherlands</t>
  </si>
  <si>
    <t>Spain</t>
  </si>
  <si>
    <t>Belgium</t>
  </si>
  <si>
    <t>United Kingdom(2013)</t>
    <phoneticPr fontId="1"/>
  </si>
  <si>
    <t>Denmark</t>
  </si>
  <si>
    <r>
      <t>EU (28 countries)</t>
    </r>
    <r>
      <rPr>
        <sz val="10"/>
        <rFont val="ＭＳ Ｐゴシック"/>
        <family val="3"/>
        <charset val="128"/>
      </rPr>
      <t>平均</t>
    </r>
    <rPh sb="17" eb="19">
      <t>ヘイキン</t>
    </rPh>
    <phoneticPr fontId="1"/>
  </si>
  <si>
    <t>Luxembourg</t>
  </si>
  <si>
    <t>Malta</t>
  </si>
  <si>
    <t xml:space="preserve">Germany </t>
    <phoneticPr fontId="1"/>
  </si>
  <si>
    <t>Ireland</t>
  </si>
  <si>
    <t>Finland</t>
  </si>
  <si>
    <t>Switzerland</t>
  </si>
  <si>
    <t>Austria</t>
  </si>
  <si>
    <t>Cyprus</t>
  </si>
  <si>
    <t>France</t>
  </si>
  <si>
    <t>うち交通</t>
    <rPh sb="2" eb="4">
      <t>コウツウ</t>
    </rPh>
    <phoneticPr fontId="1"/>
  </si>
  <si>
    <t>国内宿泊旅行</t>
    <rPh sb="0" eb="2">
      <t>コクナイ</t>
    </rPh>
    <rPh sb="2" eb="4">
      <t>シュクハク</t>
    </rPh>
    <rPh sb="4" eb="6">
      <t>リョコウ</t>
    </rPh>
    <phoneticPr fontId="1"/>
  </si>
  <si>
    <t>国外宿泊旅行</t>
    <rPh sb="0" eb="2">
      <t>コクガイ</t>
    </rPh>
    <rPh sb="2" eb="4">
      <t>シュクハク</t>
    </rPh>
    <rPh sb="4" eb="6">
      <t>リョコウ</t>
    </rPh>
    <phoneticPr fontId="1"/>
  </si>
  <si>
    <t>国内旅行</t>
    <rPh sb="0" eb="2">
      <t>コクナイ</t>
    </rPh>
    <rPh sb="2" eb="4">
      <t>リョコウ</t>
    </rPh>
    <phoneticPr fontId="1"/>
  </si>
  <si>
    <t>nights</t>
    <phoneticPr fontId="1"/>
  </si>
  <si>
    <t>じ</t>
    <phoneticPr fontId="1"/>
  </si>
  <si>
    <t>NA</t>
    <phoneticPr fontId="1"/>
  </si>
  <si>
    <t>NA</t>
    <phoneticPr fontId="1"/>
  </si>
  <si>
    <t>NA</t>
    <phoneticPr fontId="1"/>
  </si>
  <si>
    <t>NA</t>
    <phoneticPr fontId="1"/>
  </si>
  <si>
    <t>チェコ</t>
    <phoneticPr fontId="1"/>
  </si>
  <si>
    <t>ブルガリア</t>
    <phoneticPr fontId="1"/>
  </si>
  <si>
    <t>欧州平均</t>
    <rPh sb="0" eb="2">
      <t>オウシュウ</t>
    </rPh>
    <rPh sb="2" eb="4">
      <t>ヘイキン</t>
    </rPh>
    <phoneticPr fontId="1"/>
  </si>
  <si>
    <t>合計　　740229</t>
    <rPh sb="0" eb="2">
      <t>ゴウケイ</t>
    </rPh>
    <phoneticPr fontId="1"/>
  </si>
  <si>
    <t>マケドニア</t>
  </si>
  <si>
    <t>スロバキアの日帰り率は2013年の数値</t>
    <rPh sb="6" eb="8">
      <t>ヒガエ</t>
    </rPh>
    <rPh sb="9" eb="10">
      <t>リツ</t>
    </rPh>
    <rPh sb="15" eb="16">
      <t>ネン</t>
    </rPh>
    <rPh sb="17" eb="19">
      <t>スウチ</t>
    </rPh>
    <phoneticPr fontId="1"/>
  </si>
  <si>
    <t>日帰り率は全体の入国トリップに対する宿泊トリップの割合</t>
  </si>
  <si>
    <t>マルタ</t>
    <phoneticPr fontId="1"/>
  </si>
  <si>
    <t>国名</t>
    <rPh sb="0" eb="1">
      <t>クニ</t>
    </rPh>
    <rPh sb="1" eb="2">
      <t>メイ</t>
    </rPh>
    <phoneticPr fontId="1"/>
  </si>
  <si>
    <t>上段総宿泊数（万）</t>
    <rPh sb="0" eb="2">
      <t>ジョウダン</t>
    </rPh>
    <rPh sb="2" eb="3">
      <t>ソウ</t>
    </rPh>
    <rPh sb="3" eb="5">
      <t>シュクハク</t>
    </rPh>
    <rPh sb="5" eb="6">
      <t>スウ</t>
    </rPh>
    <rPh sb="7" eb="8">
      <t>マン</t>
    </rPh>
    <phoneticPr fontId="1"/>
  </si>
  <si>
    <t>ハンガリー</t>
    <phoneticPr fontId="1"/>
  </si>
  <si>
    <t>オーストリア</t>
    <phoneticPr fontId="1"/>
  </si>
  <si>
    <t>デンマーク</t>
    <phoneticPr fontId="1"/>
  </si>
  <si>
    <t>ラトビア</t>
    <phoneticPr fontId="1"/>
  </si>
  <si>
    <t>スペイン</t>
    <phoneticPr fontId="1"/>
  </si>
  <si>
    <t>マルタ</t>
    <phoneticPr fontId="1"/>
  </si>
  <si>
    <t>エストニア</t>
    <phoneticPr fontId="1"/>
  </si>
  <si>
    <t>人口42万</t>
    <rPh sb="0" eb="2">
      <t>ジンコウ</t>
    </rPh>
    <rPh sb="4" eb="5">
      <t>マン</t>
    </rPh>
    <phoneticPr fontId="1"/>
  </si>
  <si>
    <t>注　OECD資料に基づき著者作成</t>
    <rPh sb="0" eb="1">
      <t>チュウ</t>
    </rPh>
    <rPh sb="6" eb="8">
      <t>シリョウ</t>
    </rPh>
    <rPh sb="9" eb="10">
      <t>モト</t>
    </rPh>
    <rPh sb="12" eb="14">
      <t>チョシャ</t>
    </rPh>
    <rPh sb="14" eb="16">
      <t>サクセイ</t>
    </rPh>
    <phoneticPr fontId="1"/>
  </si>
  <si>
    <t>日帰り比率</t>
    <rPh sb="0" eb="2">
      <t>ヒガエ</t>
    </rPh>
    <rPh sb="3" eb="5">
      <t>ヒリツ</t>
    </rPh>
    <phoneticPr fontId="1"/>
  </si>
  <si>
    <t>イタリア</t>
    <phoneticPr fontId="1"/>
  </si>
  <si>
    <t>フランス</t>
    <phoneticPr fontId="1"/>
  </si>
  <si>
    <t>ポーランド</t>
    <phoneticPr fontId="1"/>
  </si>
  <si>
    <t>チェコ</t>
    <phoneticPr fontId="1"/>
  </si>
  <si>
    <t>スペイン</t>
    <phoneticPr fontId="1"/>
  </si>
  <si>
    <t>マルタ</t>
    <phoneticPr fontId="1"/>
  </si>
  <si>
    <t>千人</t>
    <rPh sb="0" eb="2">
      <t>センニン</t>
    </rPh>
    <phoneticPr fontId="1"/>
  </si>
  <si>
    <t>US$</t>
    <phoneticPr fontId="1"/>
  </si>
  <si>
    <t>US$</t>
    <phoneticPr fontId="1"/>
  </si>
  <si>
    <t>nights</t>
    <phoneticPr fontId="1"/>
  </si>
  <si>
    <t>ドイツ</t>
    <phoneticPr fontId="1"/>
  </si>
  <si>
    <t>加重平均</t>
    <phoneticPr fontId="1"/>
  </si>
  <si>
    <t>チェコ</t>
    <phoneticPr fontId="1"/>
  </si>
  <si>
    <t>ブルガリア</t>
    <phoneticPr fontId="1"/>
  </si>
  <si>
    <t>ボスニア・ヘルツェゴビナ</t>
  </si>
  <si>
    <t>モンテネグロ</t>
  </si>
  <si>
    <t>サンマリノ</t>
  </si>
  <si>
    <t>trip当たり</t>
    <rPh sb="4" eb="5">
      <t>ア</t>
    </rPh>
    <phoneticPr fontId="1"/>
  </si>
  <si>
    <t>night当たり</t>
    <rPh sb="5" eb="6">
      <t>ア</t>
    </rPh>
    <phoneticPr fontId="1"/>
  </si>
  <si>
    <t>うち交通費</t>
    <rPh sb="2" eb="4">
      <t>コウツウ</t>
    </rPh>
    <rPh sb="4" eb="5">
      <t>ヒ</t>
    </rPh>
    <phoneticPr fontId="1"/>
  </si>
  <si>
    <t>うち宿泊費</t>
    <rPh sb="2" eb="4">
      <t>シュクハク</t>
    </rPh>
    <rPh sb="4" eb="5">
      <t>ヒ</t>
    </rPh>
    <phoneticPr fontId="1"/>
  </si>
  <si>
    <t>Germany</t>
  </si>
  <si>
    <t>United Kingdom</t>
    <phoneticPr fontId="1"/>
  </si>
  <si>
    <t>EU28か国平均</t>
    <rPh sb="5" eb="6">
      <t>コク</t>
    </rPh>
    <rPh sb="6" eb="8">
      <t>ヘイキン</t>
    </rPh>
    <phoneticPr fontId="1"/>
  </si>
  <si>
    <t>注　euroSTAT</t>
    <rPh sb="0" eb="1">
      <t>チュウ</t>
    </rPh>
    <phoneticPr fontId="1"/>
  </si>
  <si>
    <t>英国は2013年</t>
    <rPh sb="0" eb="2">
      <t>エイコク</t>
    </rPh>
    <rPh sb="7" eb="8">
      <t>ネン</t>
    </rPh>
    <phoneticPr fontId="1"/>
  </si>
  <si>
    <t>アイルランド</t>
    <phoneticPr fontId="1"/>
  </si>
  <si>
    <t>エジプト</t>
  </si>
  <si>
    <t>その他中東</t>
  </si>
  <si>
    <t>(£）</t>
    <phoneticPr fontId="1"/>
  </si>
  <si>
    <t>Ａ（千人）</t>
  </si>
  <si>
    <t>Ｃ(£）</t>
  </si>
  <si>
    <t>Ｃ(£m）</t>
  </si>
  <si>
    <t>一日当たり</t>
    <rPh sb="0" eb="2">
      <t>イチニチ</t>
    </rPh>
    <rPh sb="2" eb="3">
      <t>ア</t>
    </rPh>
    <phoneticPr fontId="1"/>
  </si>
  <si>
    <t>訪英客数</t>
  </si>
  <si>
    <t>一人当</t>
  </si>
  <si>
    <t>支出</t>
  </si>
  <si>
    <t>西</t>
    <rPh sb="0" eb="1">
      <t>ニシ</t>
    </rPh>
    <phoneticPr fontId="1"/>
  </si>
  <si>
    <t>伊</t>
    <rPh sb="0" eb="1">
      <t>イ</t>
    </rPh>
    <phoneticPr fontId="1"/>
  </si>
  <si>
    <t>人口（国連）万人</t>
    <rPh sb="0" eb="2">
      <t>ジンコウ</t>
    </rPh>
    <rPh sb="3" eb="5">
      <t>コクレン</t>
    </rPh>
    <rPh sb="6" eb="8">
      <t>マンニン</t>
    </rPh>
    <phoneticPr fontId="1"/>
  </si>
  <si>
    <t>一人当GDP（IMF）US$</t>
    <rPh sb="0" eb="2">
      <t>ヒトリ</t>
    </rPh>
    <rPh sb="2" eb="3">
      <t>ア</t>
    </rPh>
    <phoneticPr fontId="1"/>
  </si>
  <si>
    <t>インバウンド</t>
    <phoneticPr fontId="1"/>
  </si>
  <si>
    <t>入国トリップ数（A）</t>
    <rPh sb="0" eb="2">
      <t>ニュウコク</t>
    </rPh>
    <rPh sb="6" eb="7">
      <t>スウ</t>
    </rPh>
    <phoneticPr fontId="1"/>
  </si>
  <si>
    <t>アウトバウンド</t>
    <phoneticPr fontId="1"/>
  </si>
  <si>
    <t>出国トリップ数</t>
    <rPh sb="0" eb="2">
      <t>シュッコク</t>
    </rPh>
    <rPh sb="6" eb="7">
      <t>スウ</t>
    </rPh>
    <phoneticPr fontId="1"/>
  </si>
  <si>
    <t>うち宿泊(B)</t>
    <rPh sb="2" eb="4">
      <t>シュクハク</t>
    </rPh>
    <phoneticPr fontId="1"/>
  </si>
  <si>
    <t>日帰り率</t>
    <rPh sb="0" eb="2">
      <t>ヒガエ</t>
    </rPh>
    <rPh sb="3" eb="4">
      <t>リツ</t>
    </rPh>
    <phoneticPr fontId="1"/>
  </si>
  <si>
    <t>宿泊出国率</t>
    <rPh sb="0" eb="2">
      <t>シュクハク</t>
    </rPh>
    <rPh sb="2" eb="4">
      <t>シュッコク</t>
    </rPh>
    <rPh sb="4" eb="5">
      <t>リツ</t>
    </rPh>
    <phoneticPr fontId="1"/>
  </si>
  <si>
    <t>宿泊日数（D）</t>
    <rPh sb="0" eb="2">
      <t>シュクハク</t>
    </rPh>
    <rPh sb="2" eb="4">
      <t>ニッスウ</t>
    </rPh>
    <phoneticPr fontId="1"/>
  </si>
  <si>
    <t>国民一人当宿泊数</t>
    <rPh sb="0" eb="2">
      <t>コクミン</t>
    </rPh>
    <rPh sb="2" eb="4">
      <t>ヒトリ</t>
    </rPh>
    <rPh sb="4" eb="5">
      <t>ア</t>
    </rPh>
    <rPh sb="5" eb="7">
      <t>シュクハク</t>
    </rPh>
    <rPh sb="7" eb="8">
      <t>スウ</t>
    </rPh>
    <phoneticPr fontId="1"/>
  </si>
  <si>
    <t>Ｄ／Ａ</t>
    <phoneticPr fontId="1"/>
  </si>
  <si>
    <t>トリップ当消費額（€）</t>
    <rPh sb="4" eb="5">
      <t>ア</t>
    </rPh>
    <rPh sb="5" eb="8">
      <t>ショウヒガク</t>
    </rPh>
    <phoneticPr fontId="1"/>
  </si>
  <si>
    <t>Ｄ／Ｂ</t>
  </si>
  <si>
    <t>うち交通費</t>
    <rPh sb="2" eb="5">
      <t>コウツウヒ</t>
    </rPh>
    <phoneticPr fontId="1"/>
  </si>
  <si>
    <t>うち宿泊費</t>
    <rPh sb="2" eb="5">
      <t>シュクハクヒ</t>
    </rPh>
    <phoneticPr fontId="1"/>
  </si>
  <si>
    <r>
      <t>トリップ当消費額（</t>
    </r>
    <r>
      <rPr>
        <sz val="11"/>
        <color theme="1"/>
        <rFont val="ＭＳ Ｐゴシック"/>
        <family val="3"/>
        <charset val="128"/>
        <scheme val="minor"/>
      </rPr>
      <t>€</t>
    </r>
    <r>
      <rPr>
        <sz val="11"/>
        <color theme="1"/>
        <rFont val="ＭＳ Ｐゴシック"/>
        <family val="3"/>
        <charset val="128"/>
        <scheme val="minor"/>
      </rPr>
      <t>）</t>
    </r>
    <rPh sb="4" eb="5">
      <t>ア</t>
    </rPh>
    <rPh sb="5" eb="8">
      <t>ショウヒガク</t>
    </rPh>
    <phoneticPr fontId="1"/>
  </si>
  <si>
    <t>泊当消費額（€）</t>
    <rPh sb="0" eb="1">
      <t>ハク</t>
    </rPh>
    <rPh sb="1" eb="2">
      <t>ア</t>
    </rPh>
    <rPh sb="2" eb="5">
      <t>ショウヒガク</t>
    </rPh>
    <phoneticPr fontId="1"/>
  </si>
  <si>
    <t>宿泊来訪率（Ｂ/人口）</t>
    <rPh sb="0" eb="2">
      <t>シュクハク</t>
    </rPh>
    <rPh sb="2" eb="4">
      <t>ライホウ</t>
    </rPh>
    <rPh sb="4" eb="5">
      <t>リツ</t>
    </rPh>
    <rPh sb="8" eb="10">
      <t>ジンコウ</t>
    </rPh>
    <phoneticPr fontId="1"/>
  </si>
  <si>
    <t>国内旅行（2013）</t>
    <rPh sb="0" eb="2">
      <t>コクナイ</t>
    </rPh>
    <rPh sb="2" eb="4">
      <t>リョコウ</t>
    </rPh>
    <phoneticPr fontId="1"/>
  </si>
  <si>
    <t>アウトバウンド（2013）</t>
    <phoneticPr fontId="1"/>
  </si>
  <si>
    <t>インバウンド（2014）</t>
    <phoneticPr fontId="1"/>
  </si>
  <si>
    <t>国内旅行トリップ</t>
    <rPh sb="0" eb="2">
      <t>コクナイ</t>
    </rPh>
    <rPh sb="2" eb="4">
      <t>リョコウ</t>
    </rPh>
    <phoneticPr fontId="1"/>
  </si>
  <si>
    <t>トリップ数　Ｂ</t>
    <rPh sb="4" eb="5">
      <t>スウ</t>
    </rPh>
    <phoneticPr fontId="1"/>
  </si>
  <si>
    <t>トリップ数　C</t>
    <rPh sb="4" eb="5">
      <t>スウ</t>
    </rPh>
    <rPh sb="5" eb="6">
      <t>キャクスウ</t>
    </rPh>
    <phoneticPr fontId="1"/>
  </si>
  <si>
    <t>宿泊トリップ（F）</t>
    <rPh sb="0" eb="2">
      <t>シュクハク</t>
    </rPh>
    <phoneticPr fontId="1"/>
  </si>
  <si>
    <t>訪問地</t>
    <rPh sb="0" eb="3">
      <t>ホウモンチ</t>
    </rPh>
    <phoneticPr fontId="1"/>
  </si>
  <si>
    <t>独港</t>
    <rPh sb="0" eb="1">
      <t>ドク</t>
    </rPh>
    <rPh sb="1" eb="2">
      <t>コウ</t>
    </rPh>
    <phoneticPr fontId="1"/>
  </si>
  <si>
    <t>利用宿泊数(H）</t>
    <rPh sb="0" eb="2">
      <t>リヨウ</t>
    </rPh>
    <rPh sb="2" eb="4">
      <t>シュクハク</t>
    </rPh>
    <rPh sb="4" eb="5">
      <t>スウ</t>
    </rPh>
    <phoneticPr fontId="1"/>
  </si>
  <si>
    <t>国民一人当たり宿泊数</t>
    <rPh sb="0" eb="2">
      <t>コクミン</t>
    </rPh>
    <rPh sb="2" eb="4">
      <t>ヒトリ</t>
    </rPh>
    <rPh sb="4" eb="5">
      <t>ア</t>
    </rPh>
    <rPh sb="7" eb="9">
      <t>シュクハク</t>
    </rPh>
    <rPh sb="9" eb="10">
      <t>スウ</t>
    </rPh>
    <phoneticPr fontId="1"/>
  </si>
  <si>
    <t>国内旅行平均宿泊日数（H/F）</t>
    <rPh sb="0" eb="2">
      <t>コクナイ</t>
    </rPh>
    <rPh sb="2" eb="4">
      <t>リョコウ</t>
    </rPh>
    <rPh sb="4" eb="6">
      <t>ヘイキン</t>
    </rPh>
    <rPh sb="6" eb="8">
      <t>シュクハク</t>
    </rPh>
    <rPh sb="8" eb="10">
      <t>ニッスウ</t>
    </rPh>
    <phoneticPr fontId="1"/>
  </si>
  <si>
    <t>国民一人当国内宿泊旅行回数</t>
    <rPh sb="0" eb="2">
      <t>コクミン</t>
    </rPh>
    <rPh sb="2" eb="4">
      <t>ヒトリ</t>
    </rPh>
    <rPh sb="4" eb="5">
      <t>ア</t>
    </rPh>
    <rPh sb="5" eb="7">
      <t>コクナイ</t>
    </rPh>
    <rPh sb="7" eb="9">
      <t>シュクハク</t>
    </rPh>
    <rPh sb="9" eb="11">
      <t>リョコウ</t>
    </rPh>
    <rPh sb="11" eb="13">
      <t>カイスウ</t>
    </rPh>
    <phoneticPr fontId="1"/>
  </si>
  <si>
    <t>宿泊数/トリップ</t>
    <rPh sb="0" eb="2">
      <t>シュクハク</t>
    </rPh>
    <rPh sb="2" eb="3">
      <t>スウ</t>
    </rPh>
    <phoneticPr fontId="1"/>
  </si>
  <si>
    <t>宿泊来訪率</t>
    <rPh sb="0" eb="2">
      <t>シュクハク</t>
    </rPh>
    <rPh sb="2" eb="4">
      <t>ライホウ</t>
    </rPh>
    <rPh sb="4" eb="5">
      <t>リツ</t>
    </rPh>
    <phoneticPr fontId="1"/>
  </si>
  <si>
    <t>trip当たり€</t>
    <rPh sb="4" eb="5">
      <t>ア</t>
    </rPh>
    <phoneticPr fontId="1"/>
  </si>
  <si>
    <t>注　ＯＥＣＤ、euroSTAT等を基に著者作成</t>
    <rPh sb="0" eb="1">
      <t>チュウ</t>
    </rPh>
    <rPh sb="15" eb="16">
      <t>トウ</t>
    </rPh>
    <rPh sb="17" eb="18">
      <t>モト</t>
    </rPh>
    <rPh sb="19" eb="21">
      <t>チョシャ</t>
    </rPh>
    <rPh sb="21" eb="23">
      <t>サクセイ</t>
    </rPh>
    <phoneticPr fontId="1"/>
  </si>
  <si>
    <t/>
  </si>
  <si>
    <t>スイスフラン, 百万</t>
    <rPh sb="8" eb="10">
      <t>ヒャクマン</t>
    </rPh>
    <phoneticPr fontId="1"/>
  </si>
  <si>
    <t>..</t>
  </si>
  <si>
    <t>人口（国連）</t>
    <rPh sb="0" eb="2">
      <t>ジンコウ</t>
    </rPh>
    <rPh sb="3" eb="5">
      <t>コクレン</t>
    </rPh>
    <phoneticPr fontId="1"/>
  </si>
  <si>
    <t>インバウンドトリップ（A）</t>
    <phoneticPr fontId="1"/>
  </si>
  <si>
    <t>アウトバウンドトリップ</t>
    <phoneticPr fontId="1"/>
  </si>
  <si>
    <t>ブルガリア</t>
    <phoneticPr fontId="1"/>
  </si>
  <si>
    <t>国内宿泊旅行者数</t>
    <rPh sb="0" eb="2">
      <t>コクナイ</t>
    </rPh>
    <rPh sb="2" eb="4">
      <t>シュクハク</t>
    </rPh>
    <rPh sb="4" eb="6">
      <t>リョコウ</t>
    </rPh>
    <rPh sb="6" eb="7">
      <t>シャ</t>
    </rPh>
    <rPh sb="7" eb="8">
      <t>スウ</t>
    </rPh>
    <phoneticPr fontId="1"/>
  </si>
  <si>
    <t>露国</t>
    <rPh sb="0" eb="1">
      <t>ロ</t>
    </rPh>
    <rPh sb="1" eb="2">
      <t>コク</t>
    </rPh>
    <phoneticPr fontId="1"/>
  </si>
  <si>
    <t>総宿泊数(B)</t>
    <rPh sb="0" eb="1">
      <t>ソウ</t>
    </rPh>
    <rPh sb="1" eb="3">
      <t>シュクハク</t>
    </rPh>
    <rPh sb="3" eb="4">
      <t>スウ</t>
    </rPh>
    <phoneticPr fontId="1"/>
  </si>
  <si>
    <t>うちホテル等</t>
    <rPh sb="5" eb="6">
      <t>トウ</t>
    </rPh>
    <phoneticPr fontId="1"/>
  </si>
  <si>
    <t>平均宿泊数(B/A)</t>
    <rPh sb="0" eb="2">
      <t>ヘイキン</t>
    </rPh>
    <rPh sb="2" eb="4">
      <t>シュクハク</t>
    </rPh>
    <rPh sb="4" eb="5">
      <t>スウ</t>
    </rPh>
    <phoneticPr fontId="1"/>
  </si>
  <si>
    <t>うち特別施設</t>
    <rPh sb="2" eb="4">
      <t>トクベツ</t>
    </rPh>
    <rPh sb="4" eb="6">
      <t>シセツ</t>
    </rPh>
    <phoneticPr fontId="1"/>
  </si>
  <si>
    <t>来訪率</t>
    <rPh sb="0" eb="2">
      <t>ライホウ</t>
    </rPh>
    <rPh sb="2" eb="3">
      <t>リツ</t>
    </rPh>
    <phoneticPr fontId="1"/>
  </si>
  <si>
    <t>その他集団施設</t>
    <rPh sb="2" eb="3">
      <t>タ</t>
    </rPh>
    <rPh sb="3" eb="5">
      <t>シュウダン</t>
    </rPh>
    <rPh sb="5" eb="7">
      <t>シセツ</t>
    </rPh>
    <phoneticPr fontId="1"/>
  </si>
  <si>
    <t>うち民泊</t>
    <rPh sb="2" eb="4">
      <t>ミンパク</t>
    </rPh>
    <phoneticPr fontId="1"/>
  </si>
  <si>
    <t>外客消費/トリップ€</t>
    <rPh sb="0" eb="2">
      <t>ガイキャク</t>
    </rPh>
    <rPh sb="2" eb="4">
      <t>ショウヒ</t>
    </rPh>
    <phoneticPr fontId="1"/>
  </si>
  <si>
    <t>トリップ当国内旅行消費€</t>
    <rPh sb="4" eb="5">
      <t>ア</t>
    </rPh>
    <rPh sb="5" eb="7">
      <t>コクナイ</t>
    </rPh>
    <rPh sb="7" eb="9">
      <t>リョコウ</t>
    </rPh>
    <rPh sb="9" eb="11">
      <t>ショウヒ</t>
    </rPh>
    <phoneticPr fontId="1"/>
  </si>
  <si>
    <t>外客消費/泊　　　€</t>
    <rPh sb="0" eb="2">
      <t>ガイキャク</t>
    </rPh>
    <rPh sb="2" eb="4">
      <t>ショウヒ</t>
    </rPh>
    <rPh sb="5" eb="6">
      <t>ハク</t>
    </rPh>
    <phoneticPr fontId="1"/>
  </si>
  <si>
    <r>
      <t>トリップ当国外旅行消費</t>
    </r>
    <r>
      <rPr>
        <sz val="11"/>
        <color theme="1"/>
        <rFont val="ＭＳ Ｐゴシック"/>
        <family val="3"/>
        <charset val="128"/>
        <scheme val="minor"/>
      </rPr>
      <t>€</t>
    </r>
    <rPh sb="4" eb="5">
      <t>ア</t>
    </rPh>
    <rPh sb="5" eb="7">
      <t>コクガイ</t>
    </rPh>
    <rPh sb="7" eb="9">
      <t>リョコウ</t>
    </rPh>
    <rPh sb="9" eb="11">
      <t>ショウヒ</t>
    </rPh>
    <phoneticPr fontId="1"/>
  </si>
  <si>
    <t>注　ＯＥＣＤ資料を基に著者作成</t>
    <rPh sb="0" eb="1">
      <t>チュウ</t>
    </rPh>
    <rPh sb="6" eb="8">
      <t>シリョウ</t>
    </rPh>
    <rPh sb="9" eb="10">
      <t>モト</t>
    </rPh>
    <rPh sb="11" eb="13">
      <t>チョシャ</t>
    </rPh>
    <rPh sb="13" eb="15">
      <t>サクセイ</t>
    </rPh>
    <phoneticPr fontId="1"/>
  </si>
  <si>
    <t>平均宿泊数（D/C）</t>
    <rPh sb="0" eb="2">
      <t>ヘイキン</t>
    </rPh>
    <rPh sb="2" eb="4">
      <t>シュクハク</t>
    </rPh>
    <rPh sb="4" eb="5">
      <t>スウ</t>
    </rPh>
    <phoneticPr fontId="1"/>
  </si>
  <si>
    <t>フィンランド</t>
    <phoneticPr fontId="1"/>
  </si>
  <si>
    <t>人口（国連）　千人</t>
    <rPh sb="0" eb="2">
      <t>ジンコウ</t>
    </rPh>
    <rPh sb="3" eb="5">
      <t>コクレン</t>
    </rPh>
    <rPh sb="7" eb="9">
      <t>センニン</t>
    </rPh>
    <phoneticPr fontId="1"/>
  </si>
  <si>
    <t>出国海外旅行トリップ数（宿泊）</t>
    <rPh sb="0" eb="2">
      <t>シュッコク</t>
    </rPh>
    <rPh sb="2" eb="4">
      <t>カイガイ</t>
    </rPh>
    <rPh sb="4" eb="6">
      <t>リョコウ</t>
    </rPh>
    <rPh sb="10" eb="11">
      <t>スウ</t>
    </rPh>
    <rPh sb="12" eb="14">
      <t>シュクハク</t>
    </rPh>
    <phoneticPr fontId="1"/>
  </si>
  <si>
    <t>訪問トリップ数（宿泊）A</t>
    <rPh sb="0" eb="2">
      <t>ホウモン</t>
    </rPh>
    <rPh sb="6" eb="7">
      <t>スウ</t>
    </rPh>
    <rPh sb="8" eb="10">
      <t>シュクハク</t>
    </rPh>
    <phoneticPr fontId="1"/>
  </si>
  <si>
    <t>訪問トリップ数（日帰り）B</t>
    <rPh sb="0" eb="2">
      <t>ホウモン</t>
    </rPh>
    <rPh sb="6" eb="7">
      <t>スウ</t>
    </rPh>
    <rPh sb="8" eb="10">
      <t>ヒガエ</t>
    </rPh>
    <phoneticPr fontId="1"/>
  </si>
  <si>
    <t>総入国率</t>
    <rPh sb="0" eb="1">
      <t>ソウ</t>
    </rPh>
    <rPh sb="1" eb="3">
      <t>ニュウコク</t>
    </rPh>
    <rPh sb="3" eb="4">
      <t>リツ</t>
    </rPh>
    <phoneticPr fontId="1"/>
  </si>
  <si>
    <t>出国率（総合）</t>
    <rPh sb="0" eb="2">
      <t>シュッコク</t>
    </rPh>
    <rPh sb="2" eb="3">
      <t>リツ</t>
    </rPh>
    <rPh sb="4" eb="6">
      <t>ソウゴウ</t>
    </rPh>
    <phoneticPr fontId="1"/>
  </si>
  <si>
    <t>宿泊者入国率</t>
    <rPh sb="0" eb="3">
      <t>シュクハクシャ</t>
    </rPh>
    <rPh sb="3" eb="5">
      <t>ニュウコク</t>
    </rPh>
    <rPh sb="5" eb="6">
      <t>リツ</t>
    </rPh>
    <phoneticPr fontId="1"/>
  </si>
  <si>
    <t>出国率（宿泊）</t>
    <rPh sb="0" eb="2">
      <t>シュッコク</t>
    </rPh>
    <rPh sb="2" eb="3">
      <t>リツ</t>
    </rPh>
    <rPh sb="4" eb="6">
      <t>シュクハク</t>
    </rPh>
    <phoneticPr fontId="1"/>
  </si>
  <si>
    <t>宿泊日数</t>
    <rPh sb="0" eb="2">
      <t>シュクハク</t>
    </rPh>
    <rPh sb="2" eb="4">
      <t>ニッスウ</t>
    </rPh>
    <phoneticPr fontId="1"/>
  </si>
  <si>
    <t>国際旅行支出額millions</t>
    <rPh sb="0" eb="2">
      <t>コクサイ</t>
    </rPh>
    <rPh sb="2" eb="4">
      <t>リョコウ</t>
    </rPh>
    <rPh sb="4" eb="6">
      <t>シシュツ</t>
    </rPh>
    <rPh sb="6" eb="7">
      <t>ガク</t>
    </rPh>
    <phoneticPr fontId="1"/>
  </si>
  <si>
    <t>国際旅行受取額millions</t>
    <rPh sb="0" eb="2">
      <t>コクサイ</t>
    </rPh>
    <rPh sb="2" eb="4">
      <t>リョコウ</t>
    </rPh>
    <rPh sb="4" eb="6">
      <t>ウケトリ</t>
    </rPh>
    <rPh sb="6" eb="7">
      <t>ガク</t>
    </rPh>
    <phoneticPr fontId="1"/>
  </si>
  <si>
    <t>一トリップ海外旅行消費€</t>
    <rPh sb="0" eb="1">
      <t>イチ</t>
    </rPh>
    <rPh sb="5" eb="7">
      <t>カイガイ</t>
    </rPh>
    <rPh sb="7" eb="9">
      <t>リョコウ</t>
    </rPh>
    <rPh sb="9" eb="11">
      <t>ショウヒ</t>
    </rPh>
    <phoneticPr fontId="1"/>
  </si>
  <si>
    <t>一トリップ外客旅行消費</t>
    <rPh sb="0" eb="1">
      <t>イチ</t>
    </rPh>
    <rPh sb="5" eb="7">
      <t>ガイキャク</t>
    </rPh>
    <rPh sb="7" eb="9">
      <t>リョコウ</t>
    </rPh>
    <rPh sb="9" eb="11">
      <t>ショウヒ</t>
    </rPh>
    <phoneticPr fontId="1"/>
  </si>
  <si>
    <t>ロシア　</t>
    <phoneticPr fontId="1"/>
  </si>
  <si>
    <t>ロシア</t>
    <phoneticPr fontId="1"/>
  </si>
  <si>
    <t>ドイツ</t>
    <phoneticPr fontId="1"/>
  </si>
  <si>
    <t>スウェーデン</t>
    <phoneticPr fontId="1"/>
  </si>
  <si>
    <t>エストニア</t>
    <phoneticPr fontId="1"/>
  </si>
  <si>
    <t>エストニア</t>
    <phoneticPr fontId="1"/>
  </si>
  <si>
    <t>フィンランド</t>
    <phoneticPr fontId="1"/>
  </si>
  <si>
    <t>スペイン</t>
    <phoneticPr fontId="1"/>
  </si>
  <si>
    <t>NA</t>
    <phoneticPr fontId="1"/>
  </si>
  <si>
    <t>NA</t>
    <phoneticPr fontId="1"/>
  </si>
  <si>
    <t>国内宿泊トリップ</t>
    <rPh sb="0" eb="2">
      <t>コクナイ</t>
    </rPh>
    <rPh sb="2" eb="4">
      <t>シュクハク</t>
    </rPh>
    <phoneticPr fontId="1"/>
  </si>
  <si>
    <t>国内旅行宿泊数</t>
    <rPh sb="0" eb="2">
      <t>コクナイ</t>
    </rPh>
    <rPh sb="2" eb="4">
      <t>リョコウ</t>
    </rPh>
    <rPh sb="4" eb="6">
      <t>シュクハク</t>
    </rPh>
    <rPh sb="6" eb="7">
      <t>スウ</t>
    </rPh>
    <phoneticPr fontId="1"/>
  </si>
  <si>
    <t>居住者一人当たりトリップ</t>
    <rPh sb="0" eb="3">
      <t>キョジュウシャ</t>
    </rPh>
    <rPh sb="3" eb="5">
      <t>ヒトリ</t>
    </rPh>
    <rPh sb="5" eb="6">
      <t>ア</t>
    </rPh>
    <phoneticPr fontId="1"/>
  </si>
  <si>
    <t>一トリップ当たり宿泊数</t>
    <rPh sb="0" eb="1">
      <t>イチ</t>
    </rPh>
    <rPh sb="5" eb="6">
      <t>ア</t>
    </rPh>
    <rPh sb="8" eb="10">
      <t>シュクハク</t>
    </rPh>
    <rPh sb="10" eb="11">
      <t>スウ</t>
    </rPh>
    <phoneticPr fontId="1"/>
  </si>
  <si>
    <t>注　日本政府観光局のインバウンド関係資料を基に著者が作成</t>
    <rPh sb="0" eb="1">
      <t>チュウ</t>
    </rPh>
    <rPh sb="2" eb="4">
      <t>ニホン</t>
    </rPh>
    <rPh sb="4" eb="6">
      <t>セイフ</t>
    </rPh>
    <rPh sb="6" eb="9">
      <t>カンコウキョク</t>
    </rPh>
    <rPh sb="16" eb="18">
      <t>カンケイ</t>
    </rPh>
    <rPh sb="18" eb="20">
      <t>シリョウ</t>
    </rPh>
    <rPh sb="21" eb="22">
      <t>モト</t>
    </rPh>
    <rPh sb="23" eb="25">
      <t>チョシャ</t>
    </rPh>
    <rPh sb="26" eb="28">
      <t>サクセイ</t>
    </rPh>
    <phoneticPr fontId="1"/>
  </si>
  <si>
    <t>注　UNWTO及び関係国の資料を基に著者が作成</t>
    <rPh sb="0" eb="1">
      <t>チュウ</t>
    </rPh>
    <rPh sb="7" eb="8">
      <t>オヨ</t>
    </rPh>
    <rPh sb="9" eb="12">
      <t>カンケイコク</t>
    </rPh>
    <rPh sb="13" eb="15">
      <t>シリョウ</t>
    </rPh>
    <rPh sb="16" eb="17">
      <t>モト</t>
    </rPh>
    <rPh sb="18" eb="20">
      <t>チョシャ</t>
    </rPh>
    <rPh sb="21" eb="23">
      <t>サクセイ</t>
    </rPh>
    <phoneticPr fontId="1"/>
  </si>
  <si>
    <t>年</t>
    <rPh sb="0" eb="1">
      <t>ネン</t>
    </rPh>
    <phoneticPr fontId="1"/>
  </si>
  <si>
    <t>マカオ・不明</t>
    <rPh sb="4" eb="6">
      <t>フメイ</t>
    </rPh>
    <phoneticPr fontId="1"/>
  </si>
  <si>
    <t>宿泊客消費額HK$</t>
    <rPh sb="0" eb="3">
      <t>シュクハクキャク</t>
    </rPh>
    <rPh sb="3" eb="6">
      <t>ショウヒガク</t>
    </rPh>
    <phoneticPr fontId="1"/>
  </si>
  <si>
    <t>一人当</t>
    <rPh sb="0" eb="2">
      <t>ヒトリ</t>
    </rPh>
    <rPh sb="2" eb="3">
      <t>ア</t>
    </rPh>
    <phoneticPr fontId="1"/>
  </si>
  <si>
    <t>一人当</t>
    <rPh sb="0" eb="2">
      <t>ヒトリ</t>
    </rPh>
    <rPh sb="2" eb="3">
      <t>トウ</t>
    </rPh>
    <phoneticPr fontId="1"/>
  </si>
  <si>
    <t>一晩当</t>
    <rPh sb="0" eb="2">
      <t>ヒトバン</t>
    </rPh>
    <rPh sb="2" eb="3">
      <t>トウ</t>
    </rPh>
    <phoneticPr fontId="1"/>
  </si>
  <si>
    <t>日帰り客消費額（HK＄）</t>
    <rPh sb="0" eb="2">
      <t>ヒガエ</t>
    </rPh>
    <rPh sb="3" eb="4">
      <t>キャク</t>
    </rPh>
    <rPh sb="4" eb="7">
      <t>ショウヒガク</t>
    </rPh>
    <phoneticPr fontId="1"/>
  </si>
  <si>
    <t>Nationality</t>
  </si>
  <si>
    <t>https://kto.visitkorea.or.kr/eng/tourismStatics/keyFacts/KoreaMonthlyStatistics/eng/inout/inout.kto</t>
  </si>
  <si>
    <t>アジア合計</t>
    <rPh sb="3" eb="5">
      <t>ゴウケイ</t>
    </rPh>
    <phoneticPr fontId="1"/>
  </si>
  <si>
    <t>うち女</t>
    <rPh sb="2" eb="3">
      <t>オンナ</t>
    </rPh>
    <phoneticPr fontId="1"/>
  </si>
  <si>
    <t>うち男</t>
    <rPh sb="2" eb="3">
      <t>オトコ</t>
    </rPh>
    <phoneticPr fontId="1"/>
  </si>
  <si>
    <t>年</t>
    <rPh sb="0" eb="1">
      <t>トシ</t>
    </rPh>
    <phoneticPr fontId="1"/>
  </si>
  <si>
    <t>注　韓国観光公社資料に基づき作成　https://kto.visitkorea.or.kr/eng/tourismStatics/keyFacts/KoreaMonthlyStatistics/eng/inout/crInout.kto</t>
    <rPh sb="0" eb="1">
      <t>チュウ</t>
    </rPh>
    <rPh sb="2" eb="4">
      <t>カンコク</t>
    </rPh>
    <rPh sb="4" eb="6">
      <t>カンコウ</t>
    </rPh>
    <rPh sb="6" eb="8">
      <t>コウシャ</t>
    </rPh>
    <rPh sb="8" eb="10">
      <t>シリョウ</t>
    </rPh>
    <rPh sb="11" eb="12">
      <t>モト</t>
    </rPh>
    <rPh sb="14" eb="16">
      <t>サクセイ</t>
    </rPh>
    <phoneticPr fontId="1"/>
  </si>
  <si>
    <t>支払</t>
    <rPh sb="0" eb="2">
      <t>シハライ</t>
    </rPh>
    <phoneticPr fontId="1"/>
  </si>
  <si>
    <t>差額</t>
    <rPh sb="0" eb="2">
      <t>サガク</t>
    </rPh>
    <phoneticPr fontId="1"/>
  </si>
  <si>
    <t>在外韓国人</t>
    <rPh sb="0" eb="2">
      <t>ザイガイ</t>
    </rPh>
    <rPh sb="2" eb="4">
      <t>カンコク</t>
    </rPh>
    <rPh sb="4" eb="5">
      <t>ジン</t>
    </rPh>
    <phoneticPr fontId="1"/>
  </si>
  <si>
    <t>無国籍</t>
    <rPh sb="0" eb="3">
      <t>ムコクセキ</t>
    </rPh>
    <phoneticPr fontId="1"/>
  </si>
  <si>
    <t>海外旅行者数　万人</t>
    <rPh sb="0" eb="2">
      <t>カイガイ</t>
    </rPh>
    <rPh sb="2" eb="5">
      <t>リョコウシャ</t>
    </rPh>
    <rPh sb="5" eb="6">
      <t>スウ</t>
    </rPh>
    <rPh sb="7" eb="9">
      <t>マンニン</t>
    </rPh>
    <phoneticPr fontId="1"/>
  </si>
  <si>
    <t>うち訪日韓国人数　万人</t>
    <rPh sb="2" eb="4">
      <t>ホウニチ</t>
    </rPh>
    <rPh sb="4" eb="6">
      <t>カンコク</t>
    </rPh>
    <rPh sb="6" eb="7">
      <t>ジン</t>
    </rPh>
    <rPh sb="7" eb="8">
      <t>スウ</t>
    </rPh>
    <rPh sb="9" eb="11">
      <t>マンニン</t>
    </rPh>
    <phoneticPr fontId="1"/>
  </si>
  <si>
    <t>うち訪韓日本人数　万人</t>
    <rPh sb="2" eb="4">
      <t>ホウカン</t>
    </rPh>
    <rPh sb="4" eb="6">
      <t>ニホン</t>
    </rPh>
    <rPh sb="6" eb="7">
      <t>ジン</t>
    </rPh>
    <rPh sb="7" eb="8">
      <t>スウ</t>
    </rPh>
    <rPh sb="9" eb="11">
      <t>マンニン</t>
    </rPh>
    <phoneticPr fontId="1"/>
  </si>
  <si>
    <t>うち日帰</t>
    <rPh sb="2" eb="4">
      <t>ヒガエ</t>
    </rPh>
    <phoneticPr fontId="1"/>
  </si>
  <si>
    <t>韓国</t>
    <rPh sb="0" eb="2">
      <t>カンコク</t>
    </rPh>
    <phoneticPr fontId="1"/>
  </si>
  <si>
    <t>日本</t>
    <rPh sb="0" eb="2">
      <t>ニホン</t>
    </rPh>
    <phoneticPr fontId="1"/>
  </si>
  <si>
    <t>訪問外客数　万人</t>
    <rPh sb="0" eb="2">
      <t>ホウモン</t>
    </rPh>
    <rPh sb="2" eb="4">
      <t>ガイキャク</t>
    </rPh>
    <rPh sb="4" eb="5">
      <t>スウ</t>
    </rPh>
    <rPh sb="6" eb="8">
      <t>マンニン</t>
    </rPh>
    <phoneticPr fontId="1"/>
  </si>
  <si>
    <t>国内旅行</t>
    <rPh sb="0" eb="2">
      <t>コクナイ</t>
    </rPh>
    <rPh sb="2" eb="4">
      <t>リョコウ</t>
    </rPh>
    <phoneticPr fontId="1"/>
  </si>
  <si>
    <t>じゃらん調査</t>
    <rPh sb="4" eb="6">
      <t>チョウサ</t>
    </rPh>
    <phoneticPr fontId="1"/>
  </si>
  <si>
    <t>アウトバウンド</t>
    <phoneticPr fontId="1"/>
  </si>
  <si>
    <t>インバウンド</t>
    <phoneticPr fontId="1"/>
  </si>
  <si>
    <t>注　OECDStat及びじゃらん調査結果を基に著者が作成</t>
    <rPh sb="0" eb="1">
      <t>チュウ</t>
    </rPh>
    <rPh sb="10" eb="11">
      <t>オヨ</t>
    </rPh>
    <rPh sb="16" eb="18">
      <t>チョウサ</t>
    </rPh>
    <rPh sb="18" eb="20">
      <t>ケッカ</t>
    </rPh>
    <rPh sb="21" eb="22">
      <t>モト</t>
    </rPh>
    <rPh sb="23" eb="25">
      <t>チョシャ</t>
    </rPh>
    <rPh sb="26" eb="28">
      <t>サクセイ</t>
    </rPh>
    <phoneticPr fontId="1"/>
  </si>
  <si>
    <t>人口　万人</t>
    <rPh sb="0" eb="2">
      <t>ジンコウ</t>
    </rPh>
    <rPh sb="3" eb="4">
      <t>マン</t>
    </rPh>
    <rPh sb="4" eb="5">
      <t>ニン</t>
    </rPh>
    <phoneticPr fontId="69"/>
  </si>
  <si>
    <t>人口（千人）国連</t>
    <rPh sb="0" eb="2">
      <t>ジンコウ</t>
    </rPh>
    <rPh sb="6" eb="8">
      <t>コクレン</t>
    </rPh>
    <phoneticPr fontId="1"/>
  </si>
  <si>
    <t>GDP/人口　IMF</t>
    <rPh sb="4" eb="6">
      <t>ジンコウ</t>
    </rPh>
    <phoneticPr fontId="1"/>
  </si>
  <si>
    <t>注　　出国数は各国発表資料を、その他はWTO資料を基に著者が作成した。旅客数は宿泊を伴うトリップ数である。</t>
    <rPh sb="0" eb="1">
      <t>チュウ</t>
    </rPh>
    <rPh sb="35" eb="38">
      <t>リョカクスウ</t>
    </rPh>
    <rPh sb="39" eb="41">
      <t>シュクハク</t>
    </rPh>
    <rPh sb="42" eb="43">
      <t>トモナ</t>
    </rPh>
    <rPh sb="48" eb="49">
      <t>スウ</t>
    </rPh>
    <phoneticPr fontId="1"/>
  </si>
  <si>
    <t>注　国連及びWTO資料を基に著者作成。カッコ内は国・地域数</t>
    <rPh sb="0" eb="1">
      <t>チュウ</t>
    </rPh>
    <rPh sb="2" eb="4">
      <t>コクレン</t>
    </rPh>
    <rPh sb="4" eb="5">
      <t>オヨ</t>
    </rPh>
    <rPh sb="9" eb="11">
      <t>シリョウ</t>
    </rPh>
    <rPh sb="12" eb="13">
      <t>モト</t>
    </rPh>
    <rPh sb="14" eb="16">
      <t>チョシャ</t>
    </rPh>
    <rPh sb="16" eb="18">
      <t>サクセイ</t>
    </rPh>
    <rPh sb="22" eb="23">
      <t>ナイ</t>
    </rPh>
    <rPh sb="24" eb="25">
      <t>クニ</t>
    </rPh>
    <rPh sb="26" eb="28">
      <t>チイキ</t>
    </rPh>
    <rPh sb="28" eb="29">
      <t>スウ</t>
    </rPh>
    <phoneticPr fontId="1"/>
  </si>
  <si>
    <t>目的地</t>
    <rPh sb="0" eb="3">
      <t>モクテキチ</t>
    </rPh>
    <phoneticPr fontId="1"/>
  </si>
  <si>
    <t>注　WTO資料。国境での到着数（宿泊者のみ）、独国は団体観光施設での到着数（宿泊者のみ）</t>
    <rPh sb="0" eb="1">
      <t>チュウ</t>
    </rPh>
    <rPh sb="5" eb="7">
      <t>シリョウ</t>
    </rPh>
    <rPh sb="23" eb="24">
      <t>ドク</t>
    </rPh>
    <rPh sb="24" eb="25">
      <t>コク</t>
    </rPh>
    <rPh sb="26" eb="28">
      <t>ダンタイ</t>
    </rPh>
    <rPh sb="28" eb="30">
      <t>カンコウ</t>
    </rPh>
    <rPh sb="30" eb="32">
      <t>シセツ</t>
    </rPh>
    <rPh sb="34" eb="36">
      <t>トウチャク</t>
    </rPh>
    <rPh sb="36" eb="37">
      <t>スウ</t>
    </rPh>
    <rPh sb="38" eb="41">
      <t>シュクハクシャ</t>
    </rPh>
    <phoneticPr fontId="1"/>
  </si>
  <si>
    <t>目的地への出発地上位三か国</t>
    <rPh sb="0" eb="3">
      <t>モクテキチ</t>
    </rPh>
    <rPh sb="5" eb="7">
      <t>シュッパツ</t>
    </rPh>
    <rPh sb="7" eb="8">
      <t>チ</t>
    </rPh>
    <rPh sb="8" eb="10">
      <t>ジョウイ</t>
    </rPh>
    <rPh sb="10" eb="11">
      <t>サン</t>
    </rPh>
    <rPh sb="12" eb="13">
      <t>コク</t>
    </rPh>
    <phoneticPr fontId="1"/>
  </si>
  <si>
    <t>独国</t>
    <rPh sb="0" eb="1">
      <t>ドク</t>
    </rPh>
    <rPh sb="1" eb="2">
      <t>コク</t>
    </rPh>
    <phoneticPr fontId="1"/>
  </si>
  <si>
    <t>仏国</t>
    <rPh sb="0" eb="1">
      <t>フツ</t>
    </rPh>
    <rPh sb="1" eb="2">
      <t>コク</t>
    </rPh>
    <phoneticPr fontId="1"/>
  </si>
  <si>
    <t>米国</t>
    <rPh sb="0" eb="2">
      <t>ベイコク</t>
    </rPh>
    <phoneticPr fontId="1"/>
  </si>
  <si>
    <t>露国</t>
    <rPh sb="0" eb="1">
      <t>ロ</t>
    </rPh>
    <rPh sb="1" eb="2">
      <t>コク</t>
    </rPh>
    <phoneticPr fontId="1"/>
  </si>
  <si>
    <t>伊国</t>
    <rPh sb="0" eb="1">
      <t>イ</t>
    </rPh>
    <rPh sb="1" eb="2">
      <t>コク</t>
    </rPh>
    <phoneticPr fontId="1"/>
  </si>
  <si>
    <t>中国本土居住者出国（境）者数</t>
    <rPh sb="0" eb="2">
      <t>チュウゴク</t>
    </rPh>
    <rPh sb="2" eb="4">
      <t>ホンド</t>
    </rPh>
    <rPh sb="4" eb="7">
      <t>キョジュウシャ</t>
    </rPh>
    <rPh sb="7" eb="9">
      <t>シュッコク</t>
    </rPh>
    <rPh sb="10" eb="11">
      <t>キョウ</t>
    </rPh>
    <rPh sb="12" eb="13">
      <t>シャ</t>
    </rPh>
    <rPh sb="13" eb="14">
      <t>スウ</t>
    </rPh>
    <phoneticPr fontId="1"/>
  </si>
  <si>
    <t>⑤カナダ</t>
    <phoneticPr fontId="1"/>
  </si>
  <si>
    <t>②英国</t>
    <rPh sb="1" eb="3">
      <t>エイコク</t>
    </rPh>
    <phoneticPr fontId="1"/>
  </si>
  <si>
    <t>地域　　　　　　　　年</t>
    <rPh sb="0" eb="2">
      <t>チイキ</t>
    </rPh>
    <rPh sb="10" eb="11">
      <t>ネン</t>
    </rPh>
    <phoneticPr fontId="1"/>
  </si>
  <si>
    <t>地域　　　　　　　　　年</t>
    <rPh sb="0" eb="2">
      <t>チイキ</t>
    </rPh>
    <rPh sb="11" eb="12">
      <t>ネン</t>
    </rPh>
    <phoneticPr fontId="1"/>
  </si>
  <si>
    <t>極東地域内中国本土居住者出国（境）者数増加率</t>
    <rPh sb="0" eb="2">
      <t>キョクトウ</t>
    </rPh>
    <rPh sb="2" eb="4">
      <t>チイキ</t>
    </rPh>
    <rPh sb="4" eb="5">
      <t>ナイ</t>
    </rPh>
    <rPh sb="5" eb="7">
      <t>チュウゴク</t>
    </rPh>
    <rPh sb="7" eb="9">
      <t>ホンド</t>
    </rPh>
    <rPh sb="9" eb="12">
      <t>キョジュウシャ</t>
    </rPh>
    <rPh sb="12" eb="14">
      <t>シュッコク</t>
    </rPh>
    <rPh sb="15" eb="16">
      <t>キョウ</t>
    </rPh>
    <rPh sb="17" eb="18">
      <t>シャ</t>
    </rPh>
    <rPh sb="18" eb="19">
      <t>スウ</t>
    </rPh>
    <rPh sb="19" eb="21">
      <t>ゾウカ</t>
    </rPh>
    <rPh sb="21" eb="22">
      <t>リツ</t>
    </rPh>
    <phoneticPr fontId="1"/>
  </si>
  <si>
    <t>極東地域内出国（境）者数増加率</t>
    <rPh sb="0" eb="2">
      <t>キョクトウ</t>
    </rPh>
    <rPh sb="2" eb="4">
      <t>チイキ</t>
    </rPh>
    <rPh sb="4" eb="5">
      <t>ナイ</t>
    </rPh>
    <rPh sb="5" eb="7">
      <t>シュッコク</t>
    </rPh>
    <rPh sb="8" eb="9">
      <t>キョウ</t>
    </rPh>
    <rPh sb="10" eb="11">
      <t>シャ</t>
    </rPh>
    <rPh sb="11" eb="12">
      <t>スウ</t>
    </rPh>
    <rPh sb="12" eb="14">
      <t>ゾウカ</t>
    </rPh>
    <rPh sb="14" eb="15">
      <t>リツ</t>
    </rPh>
    <phoneticPr fontId="1"/>
  </si>
  <si>
    <t>極東地域内日本人出国者数増加率</t>
    <rPh sb="0" eb="2">
      <t>キョクトウ</t>
    </rPh>
    <rPh sb="2" eb="4">
      <t>チイキ</t>
    </rPh>
    <rPh sb="4" eb="5">
      <t>ナイ</t>
    </rPh>
    <rPh sb="5" eb="8">
      <t>ニホンジン</t>
    </rPh>
    <rPh sb="8" eb="10">
      <t>シュッコク</t>
    </rPh>
    <rPh sb="10" eb="11">
      <t>シャ</t>
    </rPh>
    <rPh sb="11" eb="12">
      <t>スウ</t>
    </rPh>
    <rPh sb="12" eb="14">
      <t>ゾウカ</t>
    </rPh>
    <rPh sb="14" eb="15">
      <t>リツ</t>
    </rPh>
    <phoneticPr fontId="1"/>
  </si>
  <si>
    <t>出国（境）者数</t>
    <rPh sb="0" eb="2">
      <t>シュッコク</t>
    </rPh>
    <rPh sb="3" eb="4">
      <t>キョウ</t>
    </rPh>
    <rPh sb="5" eb="6">
      <t>シャ</t>
    </rPh>
    <rPh sb="6" eb="7">
      <t>スウ</t>
    </rPh>
    <phoneticPr fontId="1"/>
  </si>
  <si>
    <t>出国（境）率</t>
    <rPh sb="0" eb="2">
      <t>シュッコク</t>
    </rPh>
    <rPh sb="3" eb="4">
      <t>キョウ</t>
    </rPh>
    <rPh sb="5" eb="6">
      <t>リツ</t>
    </rPh>
    <phoneticPr fontId="1"/>
  </si>
  <si>
    <t>入国（境）者数</t>
    <rPh sb="0" eb="2">
      <t>ニュウコク</t>
    </rPh>
    <rPh sb="3" eb="4">
      <t>キョウ</t>
    </rPh>
    <rPh sb="5" eb="6">
      <t>シャ</t>
    </rPh>
    <rPh sb="6" eb="7">
      <t>スウ</t>
    </rPh>
    <phoneticPr fontId="1"/>
  </si>
  <si>
    <t>宿泊入国（境）率</t>
    <rPh sb="0" eb="2">
      <t>シュクハク</t>
    </rPh>
    <rPh sb="2" eb="4">
      <t>ニュウコク</t>
    </rPh>
    <rPh sb="5" eb="6">
      <t>キョウ</t>
    </rPh>
    <rPh sb="7" eb="8">
      <t>リツ</t>
    </rPh>
    <phoneticPr fontId="1"/>
  </si>
  <si>
    <t>表２－３　　　　　　　　極東各地域の出入国（境）率比較　　人口：万人</t>
    <rPh sb="0" eb="1">
      <t>ヒョウ</t>
    </rPh>
    <rPh sb="12" eb="14">
      <t>キョクトウ</t>
    </rPh>
    <rPh sb="14" eb="17">
      <t>カクチイキ</t>
    </rPh>
    <rPh sb="18" eb="20">
      <t>シュツニュウ</t>
    </rPh>
    <rPh sb="20" eb="21">
      <t>コク</t>
    </rPh>
    <rPh sb="22" eb="23">
      <t>キョウ</t>
    </rPh>
    <rPh sb="24" eb="25">
      <t>リツ</t>
    </rPh>
    <rPh sb="25" eb="27">
      <t>ヒカク</t>
    </rPh>
    <rPh sb="29" eb="31">
      <t>ジンコウ</t>
    </rPh>
    <rPh sb="32" eb="34">
      <t>マンニン</t>
    </rPh>
    <phoneticPr fontId="1"/>
  </si>
  <si>
    <t>訪問者数　千人</t>
    <rPh sb="0" eb="3">
      <t>ホウモンシャ</t>
    </rPh>
    <rPh sb="3" eb="4">
      <t>スウ</t>
    </rPh>
    <phoneticPr fontId="1"/>
  </si>
  <si>
    <t>消費額billions　€</t>
    <rPh sb="0" eb="3">
      <t>ショウヒガク</t>
    </rPh>
    <phoneticPr fontId="1"/>
  </si>
  <si>
    <t>国・地域</t>
    <rPh sb="0" eb="1">
      <t>コク</t>
    </rPh>
    <rPh sb="2" eb="4">
      <t>チイキ</t>
    </rPh>
    <phoneticPr fontId="1"/>
  </si>
  <si>
    <t>訪問客数</t>
    <rPh sb="0" eb="2">
      <t>ホウモン</t>
    </rPh>
    <rPh sb="2" eb="4">
      <t>キャクスウ</t>
    </rPh>
    <phoneticPr fontId="1"/>
  </si>
  <si>
    <t>滞在日数</t>
    <rPh sb="0" eb="2">
      <t>タイザイ</t>
    </rPh>
    <rPh sb="2" eb="4">
      <t>ニッスウ</t>
    </rPh>
    <phoneticPr fontId="1"/>
  </si>
  <si>
    <t>消費額</t>
    <rPh sb="0" eb="3">
      <t>ショウヒガク</t>
    </rPh>
    <phoneticPr fontId="1"/>
  </si>
  <si>
    <t>単位</t>
    <rPh sb="0" eb="2">
      <t>タンイ</t>
    </rPh>
    <phoneticPr fontId="1"/>
  </si>
  <si>
    <t>百万人</t>
    <rPh sb="0" eb="1">
      <t>ヒャク</t>
    </rPh>
    <rPh sb="1" eb="3">
      <t>マンニン</t>
    </rPh>
    <phoneticPr fontId="1"/>
  </si>
  <si>
    <t>日</t>
    <rPh sb="0" eb="1">
      <t>ニチ</t>
    </rPh>
    <phoneticPr fontId="1"/>
  </si>
  <si>
    <t>US$billion</t>
    <phoneticPr fontId="1"/>
  </si>
  <si>
    <t>US$（0.128US$/HK＄）</t>
    <phoneticPr fontId="1"/>
  </si>
  <si>
    <t>Source　DSEC</t>
    <phoneticPr fontId="1"/>
  </si>
  <si>
    <t>2013年</t>
    <rPh sb="4" eb="5">
      <t>ネン</t>
    </rPh>
    <phoneticPr fontId="1"/>
  </si>
  <si>
    <t>マレーシア</t>
    <phoneticPr fontId="1"/>
  </si>
  <si>
    <t>マレーシア</t>
    <phoneticPr fontId="1"/>
  </si>
  <si>
    <t>海</t>
    <rPh sb="0" eb="1">
      <t>ウミ</t>
    </rPh>
    <phoneticPr fontId="1"/>
  </si>
  <si>
    <t>陸</t>
    <rPh sb="0" eb="1">
      <t>リク</t>
    </rPh>
    <phoneticPr fontId="1"/>
  </si>
  <si>
    <t>空</t>
    <rPh sb="0" eb="1">
      <t>クウ</t>
    </rPh>
    <phoneticPr fontId="1"/>
  </si>
  <si>
    <t>総数</t>
    <rPh sb="0" eb="2">
      <t>ソウスウ</t>
    </rPh>
    <phoneticPr fontId="1"/>
  </si>
  <si>
    <t>割合</t>
    <rPh sb="0" eb="2">
      <t>ワリアイ</t>
    </rPh>
    <phoneticPr fontId="1"/>
  </si>
  <si>
    <t>注　マカオ政府資料による</t>
    <rPh sb="0" eb="1">
      <t>チュウ</t>
    </rPh>
    <rPh sb="5" eb="7">
      <t>セイフ</t>
    </rPh>
    <rPh sb="7" eb="9">
      <t>シリョウ</t>
    </rPh>
    <phoneticPr fontId="1"/>
  </si>
  <si>
    <t>マカオ</t>
    <phoneticPr fontId="1"/>
  </si>
  <si>
    <t>カナダ</t>
    <phoneticPr fontId="1"/>
  </si>
  <si>
    <t>注　マカオ政府資料</t>
    <rPh sb="0" eb="1">
      <t>チュウ</t>
    </rPh>
    <rPh sb="5" eb="7">
      <t>セイフ</t>
    </rPh>
    <rPh sb="7" eb="9">
      <t>シリョウ</t>
    </rPh>
    <phoneticPr fontId="1"/>
  </si>
  <si>
    <t>旅客</t>
    <rPh sb="0" eb="2">
      <t>リョカク</t>
    </rPh>
    <phoneticPr fontId="1"/>
  </si>
  <si>
    <t>留宿旅客</t>
    <rPh sb="0" eb="1">
      <t>リュウ</t>
    </rPh>
    <rPh sb="1" eb="2">
      <t>シュク</t>
    </rPh>
    <rPh sb="2" eb="4">
      <t>リョカク</t>
    </rPh>
    <phoneticPr fontId="1"/>
  </si>
  <si>
    <t>日帰旅客</t>
    <rPh sb="0" eb="2">
      <t>ヒガエ</t>
    </rPh>
    <rPh sb="2" eb="4">
      <t>リョカク</t>
    </rPh>
    <phoneticPr fontId="1"/>
  </si>
  <si>
    <t>うち個人手配</t>
    <rPh sb="2" eb="4">
      <t>コジン</t>
    </rPh>
    <rPh sb="4" eb="6">
      <t>テハイ</t>
    </rPh>
    <phoneticPr fontId="1"/>
  </si>
  <si>
    <t>シンガポール</t>
    <phoneticPr fontId="1"/>
  </si>
  <si>
    <t>売り上げ</t>
    <rPh sb="0" eb="1">
      <t>ウ</t>
    </rPh>
    <rPh sb="2" eb="3">
      <t>ア</t>
    </rPh>
    <phoneticPr fontId="1"/>
  </si>
  <si>
    <t>税額</t>
    <rPh sb="0" eb="2">
      <t>ゼイガク</t>
    </rPh>
    <phoneticPr fontId="1"/>
  </si>
  <si>
    <t>注　マカオ政府統計局資料　単位は億ドル　MOPを0.125に換算</t>
    <rPh sb="0" eb="1">
      <t>チュウ</t>
    </rPh>
    <rPh sb="5" eb="7">
      <t>セイフ</t>
    </rPh>
    <rPh sb="7" eb="9">
      <t>トウケイ</t>
    </rPh>
    <rPh sb="9" eb="10">
      <t>キョク</t>
    </rPh>
    <rPh sb="10" eb="12">
      <t>シリョウ</t>
    </rPh>
    <rPh sb="13" eb="15">
      <t>タンイ</t>
    </rPh>
    <rPh sb="16" eb="17">
      <t>オク</t>
    </rPh>
    <rPh sb="30" eb="32">
      <t>カンザン</t>
    </rPh>
    <phoneticPr fontId="1"/>
  </si>
  <si>
    <t>その他</t>
    <rPh sb="2" eb="3">
      <t>タ</t>
    </rPh>
    <phoneticPr fontId="1"/>
  </si>
  <si>
    <t>ゲーミング</t>
    <phoneticPr fontId="1"/>
  </si>
  <si>
    <t>総支出額</t>
    <rPh sb="0" eb="3">
      <t>ソウシシュツ</t>
    </rPh>
    <rPh sb="3" eb="4">
      <t>ガク</t>
    </rPh>
    <phoneticPr fontId="1"/>
  </si>
  <si>
    <t>14/15</t>
    <phoneticPr fontId="1"/>
  </si>
  <si>
    <t>出発地域</t>
    <rPh sb="0" eb="2">
      <t>シュッパツ</t>
    </rPh>
    <rPh sb="2" eb="4">
      <t>チイキ</t>
    </rPh>
    <phoneticPr fontId="1"/>
  </si>
  <si>
    <t>（平均）</t>
    <rPh sb="1" eb="3">
      <t>ヘイキン</t>
    </rPh>
    <phoneticPr fontId="1"/>
  </si>
  <si>
    <t>US$millions</t>
    <phoneticPr fontId="1"/>
  </si>
  <si>
    <t>来台旅客</t>
    <rPh sb="0" eb="1">
      <t>ライ</t>
    </rPh>
    <rPh sb="1" eb="2">
      <t>タイ</t>
    </rPh>
    <rPh sb="2" eb="4">
      <t>リョカク</t>
    </rPh>
    <phoneticPr fontId="1"/>
  </si>
  <si>
    <t>観光外国為替収入</t>
    <rPh sb="0" eb="2">
      <t>カンコウ</t>
    </rPh>
    <rPh sb="2" eb="4">
      <t>ガイコク</t>
    </rPh>
    <rPh sb="4" eb="6">
      <t>カワセ</t>
    </rPh>
    <rPh sb="6" eb="8">
      <t>シュウニュウ</t>
    </rPh>
    <phoneticPr fontId="1"/>
  </si>
  <si>
    <t>毎日毎人消費額US$</t>
    <rPh sb="0" eb="2">
      <t>マイニチ</t>
    </rPh>
    <rPh sb="2" eb="3">
      <t>マイ</t>
    </rPh>
    <rPh sb="3" eb="4">
      <t>ニン</t>
    </rPh>
    <rPh sb="4" eb="7">
      <t>ショウヒガク</t>
    </rPh>
    <phoneticPr fontId="1"/>
  </si>
  <si>
    <t>毎人平均宿泊数</t>
    <rPh sb="0" eb="1">
      <t>マイ</t>
    </rPh>
    <rPh sb="1" eb="2">
      <t>ニン</t>
    </rPh>
    <rPh sb="2" eb="4">
      <t>ヘイキン</t>
    </rPh>
    <rPh sb="4" eb="6">
      <t>シュクハク</t>
    </rPh>
    <rPh sb="6" eb="7">
      <t>スウ</t>
    </rPh>
    <phoneticPr fontId="1"/>
  </si>
  <si>
    <t>国内旅遊</t>
    <rPh sb="0" eb="2">
      <t>コクナイ</t>
    </rPh>
    <rPh sb="2" eb="3">
      <t>タビ</t>
    </rPh>
    <rPh sb="3" eb="4">
      <t>ユ</t>
    </rPh>
    <phoneticPr fontId="1"/>
  </si>
  <si>
    <t>国内旅游支出総額</t>
    <rPh sb="0" eb="2">
      <t>コクナイ</t>
    </rPh>
    <rPh sb="2" eb="4">
      <t>リョユウ</t>
    </rPh>
    <rPh sb="4" eb="6">
      <t>シシュツ</t>
    </rPh>
    <rPh sb="6" eb="8">
      <t>ソウガク</t>
    </rPh>
    <phoneticPr fontId="1"/>
  </si>
  <si>
    <t>毎人毎次消費額</t>
    <rPh sb="0" eb="1">
      <t>マイ</t>
    </rPh>
    <rPh sb="1" eb="2">
      <t>ニン</t>
    </rPh>
    <rPh sb="2" eb="4">
      <t>マイジ</t>
    </rPh>
    <rPh sb="4" eb="7">
      <t>ショウヒガク</t>
    </rPh>
    <phoneticPr fontId="1"/>
  </si>
  <si>
    <t>2017NT$</t>
    <phoneticPr fontId="1"/>
  </si>
  <si>
    <t>1979NT$</t>
    <phoneticPr fontId="1"/>
  </si>
  <si>
    <t>1908NT$</t>
    <phoneticPr fontId="1"/>
  </si>
  <si>
    <t>出国旅客</t>
    <rPh sb="0" eb="2">
      <t>シュッコク</t>
    </rPh>
    <rPh sb="2" eb="4">
      <t>リョカク</t>
    </rPh>
    <phoneticPr fontId="1"/>
  </si>
  <si>
    <t>旅行外国為替収入</t>
    <rPh sb="0" eb="2">
      <t>リョコウ</t>
    </rPh>
    <rPh sb="2" eb="4">
      <t>ガイコク</t>
    </rPh>
    <rPh sb="4" eb="6">
      <t>カワセ</t>
    </rPh>
    <rPh sb="6" eb="8">
      <t>シュウニュウ</t>
    </rPh>
    <phoneticPr fontId="1"/>
  </si>
  <si>
    <t>出国旅游総支出US$</t>
    <rPh sb="0" eb="2">
      <t>シュッコク</t>
    </rPh>
    <rPh sb="2" eb="4">
      <t>リョユウ</t>
    </rPh>
    <rPh sb="4" eb="7">
      <t>ソウシシュツ</t>
    </rPh>
    <phoneticPr fontId="1"/>
  </si>
  <si>
    <t>毎人毎次消費額US$</t>
    <rPh sb="0" eb="1">
      <t>マイ</t>
    </rPh>
    <rPh sb="1" eb="2">
      <t>ニン</t>
    </rPh>
    <rPh sb="2" eb="4">
      <t>マイジ</t>
    </rPh>
    <rPh sb="4" eb="7">
      <t>ショウヒガク</t>
    </rPh>
    <phoneticPr fontId="1"/>
  </si>
  <si>
    <t>注　http://admin.taiwan.net.tw/upload/statistic/20160919/45f4ae6d-d30a-4d2b-a381-f0c00918f87d.pdf</t>
    <rPh sb="0" eb="1">
      <t>チュウ</t>
    </rPh>
    <phoneticPr fontId="1"/>
  </si>
  <si>
    <t>NT$＝3.64円</t>
    <rPh sb="8" eb="9">
      <t>エン</t>
    </rPh>
    <phoneticPr fontId="1"/>
  </si>
  <si>
    <t>国（境）外旅行旅行経験者人口比率</t>
    <rPh sb="0" eb="1">
      <t>コク</t>
    </rPh>
    <rPh sb="2" eb="3">
      <t>キョウ</t>
    </rPh>
    <rPh sb="4" eb="5">
      <t>ソト</t>
    </rPh>
    <rPh sb="5" eb="7">
      <t>リョコウ</t>
    </rPh>
    <rPh sb="7" eb="9">
      <t>リョコウ</t>
    </rPh>
    <rPh sb="9" eb="12">
      <t>ケイケンシャ</t>
    </rPh>
    <rPh sb="12" eb="14">
      <t>ジンコウ</t>
    </rPh>
    <rPh sb="14" eb="16">
      <t>ヒリツ</t>
    </rPh>
    <phoneticPr fontId="1"/>
  </si>
  <si>
    <t>インバウンド</t>
    <phoneticPr fontId="1"/>
  </si>
  <si>
    <t>アウトバウンド</t>
    <phoneticPr fontId="1"/>
  </si>
  <si>
    <t>国内旅行</t>
    <rPh sb="0" eb="2">
      <t>コクナイ</t>
    </rPh>
    <rPh sb="2" eb="4">
      <t>リョコウ</t>
    </rPh>
    <phoneticPr fontId="1"/>
  </si>
  <si>
    <t>国人国内旅客トリップ　万</t>
    <rPh sb="0" eb="2">
      <t>コクジン</t>
    </rPh>
    <rPh sb="2" eb="4">
      <t>コクナイ</t>
    </rPh>
    <rPh sb="4" eb="6">
      <t>リョカク</t>
    </rPh>
    <rPh sb="11" eb="12">
      <t>マン</t>
    </rPh>
    <phoneticPr fontId="1"/>
  </si>
  <si>
    <t>出国旅客トリップ　　万</t>
    <rPh sb="0" eb="2">
      <t>シュッコク</t>
    </rPh>
    <rPh sb="2" eb="4">
      <t>リョカク</t>
    </rPh>
    <rPh sb="10" eb="11">
      <t>マン</t>
    </rPh>
    <phoneticPr fontId="1"/>
  </si>
  <si>
    <t>来台トリップ　　　万</t>
    <rPh sb="0" eb="1">
      <t>ライ</t>
    </rPh>
    <rPh sb="1" eb="2">
      <t>タイ</t>
    </rPh>
    <rPh sb="9" eb="10">
      <t>マン</t>
    </rPh>
    <phoneticPr fontId="1"/>
  </si>
  <si>
    <t>1486　　　　　(2014)</t>
    <phoneticPr fontId="1"/>
  </si>
  <si>
    <t>253　　(2014)</t>
    <phoneticPr fontId="1"/>
  </si>
  <si>
    <t>137　　(2014)</t>
    <phoneticPr fontId="1"/>
  </si>
  <si>
    <t>224　　(2014)</t>
    <phoneticPr fontId="1"/>
  </si>
  <si>
    <t>927　　(2014)</t>
    <phoneticPr fontId="1"/>
  </si>
  <si>
    <t>1740　　　(2014)</t>
    <phoneticPr fontId="1"/>
  </si>
  <si>
    <t>訪問地</t>
    <rPh sb="0" eb="3">
      <t>ホウモンチ</t>
    </rPh>
    <phoneticPr fontId="1"/>
  </si>
  <si>
    <t>ブルネイ</t>
  </si>
  <si>
    <t>2010年</t>
  </si>
  <si>
    <t>2005年</t>
  </si>
  <si>
    <t>2000年</t>
  </si>
  <si>
    <t>1995年</t>
  </si>
  <si>
    <t>1990年</t>
  </si>
  <si>
    <t>日本（３）</t>
    <phoneticPr fontId="1"/>
  </si>
  <si>
    <t>日本（８）</t>
    <phoneticPr fontId="1"/>
  </si>
  <si>
    <t>日本（４）</t>
    <phoneticPr fontId="1"/>
  </si>
  <si>
    <t>日本（２０）</t>
    <phoneticPr fontId="1"/>
  </si>
  <si>
    <t>日本（１８）</t>
    <phoneticPr fontId="1"/>
  </si>
  <si>
    <t>日本（２６）</t>
    <phoneticPr fontId="1"/>
  </si>
  <si>
    <t>香港（２６）</t>
    <phoneticPr fontId="1"/>
  </si>
  <si>
    <t>香港（１９）</t>
    <phoneticPr fontId="1"/>
  </si>
  <si>
    <t>星港</t>
    <rPh sb="0" eb="1">
      <t>ホシ</t>
    </rPh>
    <rPh sb="1" eb="2">
      <t>ミナト</t>
    </rPh>
    <phoneticPr fontId="1"/>
  </si>
  <si>
    <t>星港（８）</t>
    <rPh sb="0" eb="1">
      <t>ホシ</t>
    </rPh>
    <rPh sb="1" eb="2">
      <t>ミナト</t>
    </rPh>
    <phoneticPr fontId="1"/>
  </si>
  <si>
    <t>星港（２７）</t>
    <rPh sb="0" eb="1">
      <t>ホシ</t>
    </rPh>
    <rPh sb="1" eb="2">
      <t>ミナト</t>
    </rPh>
    <phoneticPr fontId="1"/>
  </si>
  <si>
    <t>　</t>
    <phoneticPr fontId="1"/>
  </si>
  <si>
    <t>豪州（１０）</t>
    <rPh sb="0" eb="2">
      <t>ゴウシュウ</t>
    </rPh>
    <phoneticPr fontId="1"/>
  </si>
  <si>
    <t>Source；International Passenger Survey, Overseas Travel and Tourism</t>
  </si>
  <si>
    <t>下段　民宿利用率</t>
    <rPh sb="0" eb="2">
      <t>ゲダン</t>
    </rPh>
    <rPh sb="3" eb="5">
      <t>ミンシュク</t>
    </rPh>
    <rPh sb="5" eb="8">
      <t>リヨウリツ</t>
    </rPh>
    <phoneticPr fontId="1"/>
  </si>
  <si>
    <t>中国本土居住者の出境トリップ数（A）</t>
    <rPh sb="0" eb="2">
      <t>チュウゴク</t>
    </rPh>
    <rPh sb="2" eb="4">
      <t>ホンド</t>
    </rPh>
    <rPh sb="4" eb="7">
      <t>キョジュウシャ</t>
    </rPh>
    <rPh sb="8" eb="9">
      <t>デ</t>
    </rPh>
    <rPh sb="9" eb="10">
      <t>キョウ</t>
    </rPh>
    <rPh sb="14" eb="15">
      <t>スウ</t>
    </rPh>
    <phoneticPr fontId="1"/>
  </si>
  <si>
    <t>所帯数（C）</t>
    <rPh sb="0" eb="2">
      <t>ショタイ</t>
    </rPh>
    <rPh sb="2" eb="3">
      <t>スウ</t>
    </rPh>
    <phoneticPr fontId="1"/>
  </si>
  <si>
    <t>A/C</t>
    <phoneticPr fontId="1"/>
  </si>
  <si>
    <t>B/C</t>
    <phoneticPr fontId="1"/>
  </si>
  <si>
    <t>2014/2020年率の延び</t>
    <rPh sb="9" eb="11">
      <t>ネンリツ</t>
    </rPh>
    <rPh sb="12" eb="13">
      <t>ノ</t>
    </rPh>
    <phoneticPr fontId="1"/>
  </si>
  <si>
    <t>2020　　　　（予測）</t>
    <rPh sb="9" eb="11">
      <t>ヨソク</t>
    </rPh>
    <phoneticPr fontId="1"/>
  </si>
  <si>
    <t>出典　http://www.masterintelligence.com/content/dam/intelligence/documents/Future-of-Outbound-Travel-in-Asia-Pacific.pdf</t>
    <rPh sb="0" eb="2">
      <t>シュッテン</t>
    </rPh>
    <phoneticPr fontId="1"/>
  </si>
  <si>
    <t>Aから香港マカオ行きを除く（B）</t>
    <rPh sb="3" eb="5">
      <t>ホンコン</t>
    </rPh>
    <rPh sb="8" eb="9">
      <t>イ</t>
    </rPh>
    <rPh sb="11" eb="12">
      <t>ノゾ</t>
    </rPh>
    <phoneticPr fontId="1"/>
  </si>
  <si>
    <t>Independent travel</t>
    <phoneticPr fontId="69"/>
  </si>
  <si>
    <t>All inclusive</t>
    <phoneticPr fontId="69"/>
  </si>
  <si>
    <t>合計</t>
    <rPh sb="0" eb="2">
      <t>ゴウケイ</t>
    </rPh>
    <phoneticPr fontId="69"/>
  </si>
  <si>
    <t>その他</t>
    <rPh sb="2" eb="3">
      <t>タ</t>
    </rPh>
    <phoneticPr fontId="69"/>
  </si>
  <si>
    <t>VFR</t>
    <phoneticPr fontId="69"/>
  </si>
  <si>
    <t>ビジネス</t>
    <phoneticPr fontId="69"/>
  </si>
  <si>
    <t>Of which</t>
    <phoneticPr fontId="69"/>
  </si>
  <si>
    <t>ホリデイ</t>
    <phoneticPr fontId="69"/>
  </si>
  <si>
    <t>年</t>
    <rPh sb="0" eb="1">
      <t>ネン</t>
    </rPh>
    <phoneticPr fontId="69"/>
  </si>
  <si>
    <t>トリップA</t>
    <phoneticPr fontId="1"/>
  </si>
  <si>
    <t>宿泊数B</t>
    <rPh sb="0" eb="2">
      <t>シュクハク</t>
    </rPh>
    <rPh sb="2" eb="3">
      <t>スウ</t>
    </rPh>
    <phoneticPr fontId="1"/>
  </si>
  <si>
    <t>支出額C</t>
    <rPh sb="0" eb="3">
      <t>シシュツガク</t>
    </rPh>
    <phoneticPr fontId="1"/>
  </si>
  <si>
    <t>国外</t>
    <rPh sb="0" eb="2">
      <t>コクガイ</t>
    </rPh>
    <phoneticPr fontId="1"/>
  </si>
  <si>
    <t>全体　　　　　１００％</t>
    <rPh sb="0" eb="2">
      <t>ゼンタイ</t>
    </rPh>
    <phoneticPr fontId="1"/>
  </si>
  <si>
    <t>地域</t>
    <rPh sb="0" eb="2">
      <t>チイキ</t>
    </rPh>
    <phoneticPr fontId="1"/>
  </si>
  <si>
    <t>年</t>
    <rPh sb="0" eb="1">
      <t>トシ</t>
    </rPh>
    <phoneticPr fontId="1"/>
  </si>
  <si>
    <t xml:space="preserve">居住地
</t>
    <phoneticPr fontId="41" type="noConversion"/>
  </si>
  <si>
    <t>合計</t>
    <phoneticPr fontId="41" type="noConversion"/>
  </si>
  <si>
    <t>香港.澳門</t>
    <phoneticPr fontId="1"/>
  </si>
  <si>
    <t xml:space="preserve">大陸 </t>
    <phoneticPr fontId="1"/>
  </si>
  <si>
    <t xml:space="preserve">日本 </t>
    <phoneticPr fontId="1"/>
  </si>
  <si>
    <t xml:space="preserve">韓國 </t>
    <phoneticPr fontId="1"/>
  </si>
  <si>
    <t>ＵＳＡ</t>
    <phoneticPr fontId="1"/>
  </si>
  <si>
    <t>総計</t>
    <rPh sb="0" eb="2">
      <t>ソウケイ</t>
    </rPh>
    <phoneticPr fontId="1"/>
  </si>
  <si>
    <t>http://admin.taiwan.net.tw/statistics/month.aspx?no=135</t>
    <phoneticPr fontId="1"/>
  </si>
  <si>
    <t>年</t>
    <rPh sb="0" eb="1">
      <t>ネン</t>
    </rPh>
    <phoneticPr fontId="1"/>
  </si>
  <si>
    <t>ワールドセントーサ</t>
    <phoneticPr fontId="1"/>
  </si>
  <si>
    <t>マリナベイサンズ</t>
    <phoneticPr fontId="1"/>
  </si>
  <si>
    <t>総計</t>
    <rPh sb="0" eb="2">
      <t>ソウケイ</t>
    </rPh>
    <phoneticPr fontId="1"/>
  </si>
  <si>
    <t>http://www.casinonewsdaily.com/2015/05/26/singapore-gross-gaming-revenue-analysis/</t>
  </si>
  <si>
    <t>着　　　　　発</t>
    <rPh sb="0" eb="1">
      <t>チャク</t>
    </rPh>
    <rPh sb="6" eb="7">
      <t>ハツ</t>
    </rPh>
    <phoneticPr fontId="1"/>
  </si>
  <si>
    <t>表４－１５　　2013年　英国における各国旅行者の消費状況</t>
    <rPh sb="0" eb="1">
      <t>ヒョウ</t>
    </rPh>
    <rPh sb="11" eb="12">
      <t>ネン</t>
    </rPh>
    <rPh sb="13" eb="15">
      <t>エイコク</t>
    </rPh>
    <rPh sb="19" eb="21">
      <t>カッコク</t>
    </rPh>
    <rPh sb="21" eb="24">
      <t>リョコウシャ</t>
    </rPh>
    <rPh sb="25" eb="27">
      <t>ショウヒ</t>
    </rPh>
    <rPh sb="27" eb="29">
      <t>ジョウキョウ</t>
    </rPh>
    <phoneticPr fontId="1"/>
  </si>
  <si>
    <t>表４－１６　　2014 イタリア及びスペインの旅行状況　万人、万泊</t>
    <rPh sb="0" eb="1">
      <t>ヒョウ</t>
    </rPh>
    <rPh sb="16" eb="17">
      <t>オヨ</t>
    </rPh>
    <rPh sb="23" eb="25">
      <t>リョコウ</t>
    </rPh>
    <rPh sb="25" eb="27">
      <t>ジョウキョウ</t>
    </rPh>
    <rPh sb="28" eb="29">
      <t>マン</t>
    </rPh>
    <rPh sb="29" eb="30">
      <t>ニン</t>
    </rPh>
    <rPh sb="31" eb="32">
      <t>マン</t>
    </rPh>
    <rPh sb="32" eb="33">
      <t>ハク</t>
    </rPh>
    <phoneticPr fontId="1"/>
  </si>
  <si>
    <t>表４－１７　　　スイス旅行事情　　　　</t>
    <rPh sb="0" eb="1">
      <t>ヒョウ</t>
    </rPh>
    <rPh sb="11" eb="13">
      <t>リョコウ</t>
    </rPh>
    <rPh sb="13" eb="15">
      <t>ジジョウ</t>
    </rPh>
    <phoneticPr fontId="1"/>
  </si>
  <si>
    <r>
      <t>　　国内宿泊旅行2014　　　　　　　　　　　（</t>
    </r>
    <r>
      <rPr>
        <sz val="11"/>
        <color theme="1"/>
        <rFont val="ＭＳ Ｐゴシック"/>
        <family val="3"/>
        <charset val="128"/>
        <scheme val="minor"/>
      </rPr>
      <t>€）</t>
    </r>
    <rPh sb="2" eb="4">
      <t>コクナイ</t>
    </rPh>
    <rPh sb="4" eb="6">
      <t>シュクハク</t>
    </rPh>
    <rPh sb="6" eb="8">
      <t>リョコウ</t>
    </rPh>
    <phoneticPr fontId="1"/>
  </si>
  <si>
    <r>
      <t>　　国外宿泊旅行2014　　　　　　　　　　　（</t>
    </r>
    <r>
      <rPr>
        <sz val="11"/>
        <color theme="1"/>
        <rFont val="ＭＳ Ｐゴシック"/>
        <family val="3"/>
        <charset val="128"/>
        <scheme val="minor"/>
      </rPr>
      <t>€）</t>
    </r>
    <rPh sb="2" eb="4">
      <t>コクガイ</t>
    </rPh>
    <rPh sb="4" eb="6">
      <t>シュクハク</t>
    </rPh>
    <rPh sb="6" eb="8">
      <t>リョコウ</t>
    </rPh>
    <phoneticPr fontId="1"/>
  </si>
  <si>
    <t>表４－１８　　　2014年ギリシャ旅行事情　　単位　万</t>
    <rPh sb="0" eb="1">
      <t>ヒョウ</t>
    </rPh>
    <rPh sb="12" eb="13">
      <t>ネン</t>
    </rPh>
    <rPh sb="17" eb="19">
      <t>リョコウ</t>
    </rPh>
    <rPh sb="19" eb="21">
      <t>ジジョウ</t>
    </rPh>
    <rPh sb="23" eb="25">
      <t>タンイ</t>
    </rPh>
    <rPh sb="26" eb="27">
      <t>マン</t>
    </rPh>
    <phoneticPr fontId="1"/>
  </si>
  <si>
    <t>表４－２０　　　　　　　　　フィンランドとエストニアの国際旅行比較</t>
    <rPh sb="0" eb="1">
      <t>ヒョウ</t>
    </rPh>
    <rPh sb="27" eb="29">
      <t>コクサイ</t>
    </rPh>
    <rPh sb="29" eb="31">
      <t>リョコウ</t>
    </rPh>
    <rPh sb="31" eb="33">
      <t>ヒカク</t>
    </rPh>
    <phoneticPr fontId="1"/>
  </si>
  <si>
    <t>1-9泊</t>
    <rPh sb="3" eb="4">
      <t>ハク</t>
    </rPh>
    <phoneticPr fontId="1"/>
  </si>
  <si>
    <t>10-39泊</t>
    <rPh sb="5" eb="6">
      <t>ハク</t>
    </rPh>
    <phoneticPr fontId="1"/>
  </si>
  <si>
    <t>40-99泊</t>
    <rPh sb="5" eb="6">
      <t>ハク</t>
    </rPh>
    <phoneticPr fontId="1"/>
  </si>
  <si>
    <t>100-199泊</t>
    <rPh sb="7" eb="8">
      <t>ハク</t>
    </rPh>
    <phoneticPr fontId="1"/>
  </si>
  <si>
    <t>200-泊</t>
    <rPh sb="4" eb="5">
      <t>ハク</t>
    </rPh>
    <phoneticPr fontId="1"/>
  </si>
  <si>
    <t>スキー客</t>
    <rPh sb="3" eb="4">
      <t>キャク</t>
    </rPh>
    <phoneticPr fontId="1"/>
  </si>
  <si>
    <t>ニュージーランド</t>
  </si>
  <si>
    <t>インド</t>
    <phoneticPr fontId="1"/>
  </si>
  <si>
    <t>シンガポール</t>
    <phoneticPr fontId="1"/>
  </si>
  <si>
    <t>マレーシア</t>
    <phoneticPr fontId="1"/>
  </si>
  <si>
    <t>タイ</t>
    <phoneticPr fontId="1"/>
  </si>
  <si>
    <t>インドネシア</t>
    <phoneticPr fontId="1"/>
  </si>
  <si>
    <t xml:space="preserve">Sources: - I n t e r n a tio n al Vis it o r S u r v e y , years ending December 2008-2013, Tourism Research Australia - Nat ional Visitor Survey , years ending December 2008-2013, Tourism Research Australia 
 </t>
    <phoneticPr fontId="1"/>
  </si>
  <si>
    <t>Snow&amp;Ski_Tourism_Market_Profile_YEDec2013 (1).PDF</t>
  </si>
  <si>
    <t>％</t>
    <phoneticPr fontId="1"/>
  </si>
  <si>
    <t>一人</t>
    <rPh sb="0" eb="2">
      <t>ヒトリ</t>
    </rPh>
    <phoneticPr fontId="1"/>
  </si>
  <si>
    <t>成人カップル</t>
    <rPh sb="0" eb="2">
      <t>セイジン</t>
    </rPh>
    <phoneticPr fontId="1"/>
  </si>
  <si>
    <t>家族</t>
    <rPh sb="0" eb="2">
      <t>カゾク</t>
    </rPh>
    <phoneticPr fontId="1"/>
  </si>
  <si>
    <t>友人等</t>
    <rPh sb="0" eb="2">
      <t>ユウジン</t>
    </rPh>
    <rPh sb="2" eb="3">
      <t>トウ</t>
    </rPh>
    <phoneticPr fontId="1"/>
  </si>
  <si>
    <t>ビジネス</t>
    <phoneticPr fontId="1"/>
  </si>
  <si>
    <t>学校</t>
    <rPh sb="0" eb="2">
      <t>ガッコウ</t>
    </rPh>
    <phoneticPr fontId="1"/>
  </si>
  <si>
    <t>国内居住者</t>
    <rPh sb="0" eb="2">
      <t>コクナイ</t>
    </rPh>
    <rPh sb="2" eb="5">
      <t>キョジュウシャ</t>
    </rPh>
    <phoneticPr fontId="1"/>
  </si>
  <si>
    <t>宿泊訪問者</t>
    <rPh sb="0" eb="2">
      <t>シュクハク</t>
    </rPh>
    <rPh sb="2" eb="4">
      <t>ホウモン</t>
    </rPh>
    <rPh sb="4" eb="5">
      <t>シャ</t>
    </rPh>
    <phoneticPr fontId="1"/>
  </si>
  <si>
    <t>宿泊数</t>
    <rPh sb="0" eb="2">
      <t>シュクハク</t>
    </rPh>
    <rPh sb="2" eb="3">
      <t>スウ</t>
    </rPh>
    <phoneticPr fontId="1"/>
  </si>
  <si>
    <t>日帰り数</t>
    <rPh sb="0" eb="2">
      <t>ヒガエ</t>
    </rPh>
    <rPh sb="3" eb="4">
      <t>スウ</t>
    </rPh>
    <phoneticPr fontId="1"/>
  </si>
  <si>
    <t>国外居住者</t>
    <rPh sb="0" eb="2">
      <t>コクガイ</t>
    </rPh>
    <rPh sb="2" eb="5">
      <t>キョジュウシャ</t>
    </rPh>
    <phoneticPr fontId="1"/>
  </si>
  <si>
    <t xml:space="preserve"> </t>
    <phoneticPr fontId="1"/>
  </si>
  <si>
    <t>注　OECD資料を基に著者作成、アイルランドは2009年の数値である</t>
    <rPh sb="0" eb="1">
      <t>チュウ</t>
    </rPh>
    <rPh sb="6" eb="8">
      <t>シリョウ</t>
    </rPh>
    <rPh sb="9" eb="10">
      <t>モト</t>
    </rPh>
    <rPh sb="11" eb="13">
      <t>チョシャ</t>
    </rPh>
    <rPh sb="13" eb="15">
      <t>サクセイ</t>
    </rPh>
    <rPh sb="27" eb="28">
      <t>ネン</t>
    </rPh>
    <rPh sb="29" eb="31">
      <t>スウチ</t>
    </rPh>
    <phoneticPr fontId="1"/>
  </si>
  <si>
    <t>人口　D</t>
    <rPh sb="0" eb="2">
      <t>ジンコウ</t>
    </rPh>
    <phoneticPr fontId="1"/>
  </si>
  <si>
    <t>B/D</t>
    <phoneticPr fontId="1"/>
  </si>
  <si>
    <t>C/D</t>
    <phoneticPr fontId="1"/>
  </si>
  <si>
    <t>項目</t>
    <rPh sb="0" eb="2">
      <t>コウモク</t>
    </rPh>
    <phoneticPr fontId="1"/>
  </si>
  <si>
    <t>オーストリア</t>
    <phoneticPr fontId="1"/>
  </si>
  <si>
    <t>ルクセンブルグ</t>
    <phoneticPr fontId="1"/>
  </si>
  <si>
    <t>国名</t>
    <rPh sb="0" eb="2">
      <t>コクメイ</t>
    </rPh>
    <phoneticPr fontId="1"/>
  </si>
  <si>
    <t>単位</t>
    <rPh sb="0" eb="2">
      <t>タンイ</t>
    </rPh>
    <phoneticPr fontId="1"/>
  </si>
  <si>
    <t>千人</t>
    <rPh sb="0" eb="2">
      <t>センニン</t>
    </rPh>
    <phoneticPr fontId="1"/>
  </si>
  <si>
    <t>千泊</t>
    <rPh sb="0" eb="2">
      <t>センハク</t>
    </rPh>
    <phoneticPr fontId="1"/>
  </si>
  <si>
    <t>百万€</t>
    <rPh sb="0" eb="2">
      <t>ヒャクマン</t>
    </rPh>
    <phoneticPr fontId="1"/>
  </si>
  <si>
    <t>泊</t>
    <rPh sb="0" eb="1">
      <t>ハク</t>
    </rPh>
    <phoneticPr fontId="1"/>
  </si>
  <si>
    <t>千人（国連）</t>
    <rPh sb="0" eb="2">
      <t>センニン</t>
    </rPh>
    <rPh sb="3" eb="5">
      <t>コクレン</t>
    </rPh>
    <phoneticPr fontId="1"/>
  </si>
  <si>
    <t>€</t>
    <phoneticPr fontId="1"/>
  </si>
  <si>
    <t>€</t>
    <phoneticPr fontId="1"/>
  </si>
  <si>
    <t>宿泊当支出C/B</t>
    <rPh sb="0" eb="2">
      <t>シュクハク</t>
    </rPh>
    <rPh sb="2" eb="3">
      <t>ア</t>
    </rPh>
    <rPh sb="3" eb="5">
      <t>シシュツ</t>
    </rPh>
    <phoneticPr fontId="1"/>
  </si>
  <si>
    <t>トリップ当支出C/A</t>
    <rPh sb="4" eb="5">
      <t>ア</t>
    </rPh>
    <rPh sb="5" eb="7">
      <t>シシュツ</t>
    </rPh>
    <phoneticPr fontId="1"/>
  </si>
  <si>
    <t>トリップ当宿泊数B/A</t>
    <rPh sb="4" eb="5">
      <t>トウ</t>
    </rPh>
    <rPh sb="5" eb="7">
      <t>シュクハク</t>
    </rPh>
    <rPh sb="7" eb="8">
      <t>スウ</t>
    </rPh>
    <phoneticPr fontId="1"/>
  </si>
  <si>
    <t>外客利用</t>
    <rPh sb="0" eb="2">
      <t>ガイキャク</t>
    </rPh>
    <rPh sb="2" eb="4">
      <t>リヨウ</t>
    </rPh>
    <phoneticPr fontId="1"/>
  </si>
  <si>
    <t>項目</t>
    <rPh sb="0" eb="2">
      <t>コウモク</t>
    </rPh>
    <phoneticPr fontId="1"/>
  </si>
  <si>
    <t>人口（千人）</t>
    <rPh sb="0" eb="2">
      <t>ジンコウ</t>
    </rPh>
    <rPh sb="3" eb="5">
      <t>センニン</t>
    </rPh>
    <phoneticPr fontId="1"/>
  </si>
  <si>
    <t>GDP/人口　IMF　US$</t>
    <rPh sb="4" eb="6">
      <t>ジンコウ</t>
    </rPh>
    <phoneticPr fontId="1"/>
  </si>
  <si>
    <t>総トリップ数(千人)</t>
    <rPh sb="0" eb="1">
      <t>ソウ</t>
    </rPh>
    <rPh sb="5" eb="6">
      <t>スウ</t>
    </rPh>
    <rPh sb="7" eb="9">
      <t>センニン</t>
    </rPh>
    <phoneticPr fontId="1"/>
  </si>
  <si>
    <t>宿泊入国率</t>
    <rPh sb="0" eb="2">
      <t>シュクハク</t>
    </rPh>
    <rPh sb="2" eb="4">
      <t>ニュウコク</t>
    </rPh>
    <rPh sb="4" eb="5">
      <t>リツ</t>
    </rPh>
    <phoneticPr fontId="1"/>
  </si>
  <si>
    <t>総宿泊数(千）</t>
    <rPh sb="0" eb="1">
      <t>ソウ</t>
    </rPh>
    <rPh sb="1" eb="3">
      <t>シュクハク</t>
    </rPh>
    <rPh sb="3" eb="4">
      <t>スウ</t>
    </rPh>
    <rPh sb="5" eb="6">
      <t>セン</t>
    </rPh>
    <phoneticPr fontId="1"/>
  </si>
  <si>
    <t>民宿率</t>
    <rPh sb="0" eb="2">
      <t>ミンシュク</t>
    </rPh>
    <rPh sb="2" eb="3">
      <t>リツ</t>
    </rPh>
    <phoneticPr fontId="1"/>
  </si>
  <si>
    <t>うち民宿(千）</t>
    <rPh sb="2" eb="4">
      <t>ミンシュク</t>
    </rPh>
    <rPh sb="5" eb="6">
      <t>セン</t>
    </rPh>
    <phoneticPr fontId="1"/>
  </si>
  <si>
    <t>日帰り率</t>
    <rPh sb="0" eb="2">
      <t>ヒガエ</t>
    </rPh>
    <rPh sb="3" eb="4">
      <t>リツ</t>
    </rPh>
    <phoneticPr fontId="1"/>
  </si>
  <si>
    <t>指数</t>
    <rPh sb="0" eb="2">
      <t>シスウ</t>
    </rPh>
    <phoneticPr fontId="1"/>
  </si>
  <si>
    <t>うち独国</t>
    <rPh sb="2" eb="3">
      <t>ドク</t>
    </rPh>
    <rPh sb="3" eb="4">
      <t>コク</t>
    </rPh>
    <phoneticPr fontId="1"/>
  </si>
  <si>
    <t>うち仏国</t>
    <rPh sb="2" eb="3">
      <t>フツ</t>
    </rPh>
    <rPh sb="3" eb="4">
      <t>コク</t>
    </rPh>
    <phoneticPr fontId="1"/>
  </si>
  <si>
    <t>うち英国</t>
    <rPh sb="2" eb="4">
      <t>エイコク</t>
    </rPh>
    <phoneticPr fontId="1"/>
  </si>
  <si>
    <t>うちノルディック諸国</t>
    <rPh sb="8" eb="10">
      <t>ショコク</t>
    </rPh>
    <phoneticPr fontId="1"/>
  </si>
  <si>
    <t>うち米国</t>
    <rPh sb="2" eb="4">
      <t>ベイコク</t>
    </rPh>
    <phoneticPr fontId="1"/>
  </si>
  <si>
    <t>アイスランド</t>
    <phoneticPr fontId="1"/>
  </si>
  <si>
    <t>マルタ</t>
    <phoneticPr fontId="1"/>
  </si>
  <si>
    <t>うち西国</t>
    <rPh sb="2" eb="3">
      <t>ニシ</t>
    </rPh>
    <rPh sb="3" eb="4">
      <t>コク</t>
    </rPh>
    <phoneticPr fontId="1"/>
  </si>
  <si>
    <t>年</t>
    <rPh sb="0" eb="1">
      <t>ネン</t>
    </rPh>
    <phoneticPr fontId="1"/>
  </si>
  <si>
    <t>trip当たり€</t>
    <rPh sb="4" eb="5">
      <t>ア</t>
    </rPh>
    <phoneticPr fontId="1"/>
  </si>
  <si>
    <t>合計</t>
    <rPh sb="0" eb="2">
      <t>ゴウケイ</t>
    </rPh>
    <phoneticPr fontId="1"/>
  </si>
  <si>
    <t>うち交通費</t>
    <rPh sb="2" eb="4">
      <t>コウツウ</t>
    </rPh>
    <rPh sb="4" eb="5">
      <t>ヒ</t>
    </rPh>
    <phoneticPr fontId="1"/>
  </si>
  <si>
    <t>うち宿泊費</t>
    <rPh sb="2" eb="4">
      <t>シュクハク</t>
    </rPh>
    <rPh sb="4" eb="5">
      <t>ヒ</t>
    </rPh>
    <phoneticPr fontId="1"/>
  </si>
  <si>
    <t>night当たり</t>
    <rPh sb="5" eb="6">
      <t>ア</t>
    </rPh>
    <phoneticPr fontId="1"/>
  </si>
  <si>
    <t>NA</t>
    <phoneticPr fontId="1"/>
  </si>
  <si>
    <t>宿泊数/トリップ</t>
    <rPh sb="0" eb="2">
      <t>シュクハク</t>
    </rPh>
    <rPh sb="2" eb="3">
      <t>スウ</t>
    </rPh>
    <phoneticPr fontId="1"/>
  </si>
  <si>
    <t>マルタ　　　　　　　　　アウトバウンド</t>
    <phoneticPr fontId="1"/>
  </si>
  <si>
    <t>注　OECD資料等を基に著者作成</t>
    <rPh sb="0" eb="1">
      <t>チュウ</t>
    </rPh>
    <rPh sb="6" eb="8">
      <t>シリョウ</t>
    </rPh>
    <rPh sb="8" eb="9">
      <t>トウ</t>
    </rPh>
    <rPh sb="10" eb="11">
      <t>モト</t>
    </rPh>
    <rPh sb="12" eb="14">
      <t>チョシャ</t>
    </rPh>
    <rPh sb="14" eb="16">
      <t>サクセイ</t>
    </rPh>
    <phoneticPr fontId="1"/>
  </si>
  <si>
    <t>宿泊トリップ(千）</t>
    <rPh sb="0" eb="2">
      <t>シュクハク</t>
    </rPh>
    <rPh sb="7" eb="8">
      <t>セン</t>
    </rPh>
    <phoneticPr fontId="1"/>
  </si>
  <si>
    <t>NA</t>
    <phoneticPr fontId="1"/>
  </si>
  <si>
    <t xml:space="preserve">Sources: - I n t e r n a tio n al Vis it o r S u r v e y , years ending December 2008-2013, Tourism Research Australia - Nat ional Visitor Survey , years ending December 2008-2013, Tourism Research Australia 
 </t>
    <phoneticPr fontId="1"/>
  </si>
  <si>
    <t>ギリシャ</t>
    <phoneticPr fontId="1"/>
  </si>
  <si>
    <t>注　http://ec.europa.eu/eurostat/statistics-explained/index.php/File:Trips_of_residents_of_Northern_European_countries_-_Domestic,_outbound_and_top_5_outbound_destinations,_2014.png</t>
    <rPh sb="0" eb="1">
      <t>チュウ</t>
    </rPh>
    <phoneticPr fontId="1"/>
  </si>
  <si>
    <t>英国</t>
    <rPh sb="0" eb="2">
      <t>エイコク</t>
    </rPh>
    <phoneticPr fontId="1"/>
  </si>
  <si>
    <t>西国</t>
    <rPh sb="0" eb="1">
      <t>ニシ</t>
    </rPh>
    <rPh sb="1" eb="2">
      <t>コク</t>
    </rPh>
    <phoneticPr fontId="1"/>
  </si>
  <si>
    <t>仏国</t>
    <rPh sb="0" eb="1">
      <t>フツ</t>
    </rPh>
    <rPh sb="1" eb="2">
      <t>コク</t>
    </rPh>
    <phoneticPr fontId="1"/>
  </si>
  <si>
    <t>米国</t>
    <rPh sb="0" eb="2">
      <t>ベイコク</t>
    </rPh>
    <phoneticPr fontId="1"/>
  </si>
  <si>
    <t>伊国</t>
    <rPh sb="0" eb="1">
      <t>イ</t>
    </rPh>
    <rPh sb="1" eb="2">
      <t>コク</t>
    </rPh>
    <phoneticPr fontId="1"/>
  </si>
  <si>
    <t>独国</t>
    <rPh sb="0" eb="1">
      <t>ドク</t>
    </rPh>
    <rPh sb="1" eb="2">
      <t>コク</t>
    </rPh>
    <phoneticPr fontId="1"/>
  </si>
  <si>
    <t>インド</t>
    <phoneticPr fontId="1"/>
  </si>
  <si>
    <t>葡萄牙</t>
    <rPh sb="0" eb="3">
      <t>ポルトガル</t>
    </rPh>
    <phoneticPr fontId="1"/>
  </si>
  <si>
    <t>デンマーク</t>
    <phoneticPr fontId="1"/>
  </si>
  <si>
    <t>アイルランド</t>
    <phoneticPr fontId="1"/>
  </si>
  <si>
    <t>フィンランド</t>
    <phoneticPr fontId="1"/>
  </si>
  <si>
    <t>宿泊</t>
    <rPh sb="0" eb="2">
      <t>シュクハク</t>
    </rPh>
    <phoneticPr fontId="1"/>
  </si>
  <si>
    <t>表２－４　　　２０１５年極東域内相互国際人流表　　　　　　万人</t>
    <rPh sb="0" eb="1">
      <t>ヒョウ</t>
    </rPh>
    <rPh sb="11" eb="12">
      <t>ネン</t>
    </rPh>
    <rPh sb="12" eb="14">
      <t>キョクトウ</t>
    </rPh>
    <rPh sb="14" eb="16">
      <t>イキナイ</t>
    </rPh>
    <rPh sb="16" eb="18">
      <t>ソウゴ</t>
    </rPh>
    <rPh sb="18" eb="20">
      <t>コクサイ</t>
    </rPh>
    <rPh sb="20" eb="21">
      <t>ジン</t>
    </rPh>
    <rPh sb="21" eb="22">
      <t>リュウ</t>
    </rPh>
    <rPh sb="22" eb="23">
      <t>ヒョウ</t>
    </rPh>
    <rPh sb="29" eb="31">
      <t>マンニン</t>
    </rPh>
    <phoneticPr fontId="1"/>
  </si>
  <si>
    <t>ニューヨークはAirbnb含むroom　nights数（2014年9月2015年8月）</t>
    <rPh sb="13" eb="14">
      <t>フク</t>
    </rPh>
    <rPh sb="26" eb="27">
      <t>スウ</t>
    </rPh>
    <rPh sb="32" eb="33">
      <t>ネン</t>
    </rPh>
    <rPh sb="34" eb="35">
      <t>ガツ</t>
    </rPh>
    <rPh sb="39" eb="40">
      <t>ネン</t>
    </rPh>
    <rPh sb="41" eb="42">
      <t>ガツ</t>
    </rPh>
    <phoneticPr fontId="1"/>
  </si>
  <si>
    <t>http://en.calameo.com/read/000674014b1fa387ffe83</t>
  </si>
  <si>
    <t>参考・東京</t>
    <rPh sb="0" eb="2">
      <t>サンコウ</t>
    </rPh>
    <rPh sb="3" eb="5">
      <t>トウキョウ</t>
    </rPh>
    <phoneticPr fontId="1"/>
  </si>
  <si>
    <t>参考・ニューヨーク</t>
    <rPh sb="0" eb="2">
      <t>サンコウ</t>
    </rPh>
    <phoneticPr fontId="1"/>
  </si>
  <si>
    <t>ミュンヘン</t>
    <phoneticPr fontId="1"/>
  </si>
  <si>
    <t>ウィーン</t>
    <phoneticPr fontId="1"/>
  </si>
  <si>
    <t>プラハ</t>
    <phoneticPr fontId="1"/>
  </si>
  <si>
    <t>イスタンブール</t>
    <phoneticPr fontId="1"/>
  </si>
  <si>
    <t>バルセロナ</t>
    <phoneticPr fontId="1"/>
  </si>
  <si>
    <t>マドリッド</t>
    <phoneticPr fontId="1"/>
  </si>
  <si>
    <t>ローマ</t>
    <phoneticPr fontId="1"/>
  </si>
  <si>
    <t>ベルリン</t>
    <phoneticPr fontId="1"/>
  </si>
  <si>
    <t>パリ</t>
    <phoneticPr fontId="1"/>
  </si>
  <si>
    <t>ロンドン</t>
    <phoneticPr fontId="1"/>
  </si>
  <si>
    <t>都市</t>
    <rPh sb="0" eb="2">
      <t>トシ</t>
    </rPh>
    <phoneticPr fontId="1"/>
  </si>
  <si>
    <t>対前年比</t>
    <rPh sb="0" eb="1">
      <t>タイ</t>
    </rPh>
    <rPh sb="1" eb="4">
      <t>ゼンネンヒ</t>
    </rPh>
    <phoneticPr fontId="1"/>
  </si>
  <si>
    <t>来訪国</t>
    <rPh sb="0" eb="2">
      <t>ライホウ</t>
    </rPh>
    <rPh sb="2" eb="3">
      <t>クニ</t>
    </rPh>
    <phoneticPr fontId="1"/>
  </si>
  <si>
    <t>モスクワ</t>
    <phoneticPr fontId="1"/>
  </si>
  <si>
    <t>シドニー</t>
    <phoneticPr fontId="1"/>
  </si>
  <si>
    <t>バリ</t>
    <phoneticPr fontId="1"/>
  </si>
  <si>
    <t>ロサンジェルス</t>
    <phoneticPr fontId="1"/>
  </si>
  <si>
    <t>ニューヨーク</t>
    <phoneticPr fontId="1"/>
  </si>
  <si>
    <t>台北</t>
    <rPh sb="0" eb="2">
      <t>タイペイ</t>
    </rPh>
    <phoneticPr fontId="1"/>
  </si>
  <si>
    <t>東京</t>
    <rPh sb="0" eb="2">
      <t>トウキョウ</t>
    </rPh>
    <phoneticPr fontId="1"/>
  </si>
  <si>
    <t>バンコック</t>
    <phoneticPr fontId="1"/>
  </si>
  <si>
    <t>ソウル</t>
    <phoneticPr fontId="1"/>
  </si>
  <si>
    <t>パリ</t>
    <phoneticPr fontId="1"/>
  </si>
  <si>
    <t>ドバイ</t>
    <phoneticPr fontId="1"/>
  </si>
  <si>
    <t>クアラルンプール</t>
    <phoneticPr fontId="1"/>
  </si>
  <si>
    <t>Source：Mastercard　Global　Destination　Cities　Index</t>
    <phoneticPr fontId="1"/>
  </si>
  <si>
    <t>輸出</t>
    <rPh sb="0" eb="2">
      <t>ユシュツ</t>
    </rPh>
    <phoneticPr fontId="1"/>
  </si>
  <si>
    <t>サービス貿易収支</t>
    <rPh sb="4" eb="6">
      <t>ボウエキ</t>
    </rPh>
    <rPh sb="6" eb="8">
      <t>シュウシ</t>
    </rPh>
    <phoneticPr fontId="1"/>
  </si>
  <si>
    <t>経常収支</t>
    <rPh sb="0" eb="2">
      <t>ケイジョウ</t>
    </rPh>
    <rPh sb="2" eb="4">
      <t>シュウシ</t>
    </rPh>
    <phoneticPr fontId="1"/>
  </si>
  <si>
    <t>サウジアラビア</t>
  </si>
  <si>
    <t>輸入</t>
    <rPh sb="0" eb="2">
      <t>ユニュウ</t>
    </rPh>
    <phoneticPr fontId="1"/>
  </si>
  <si>
    <t>所得収支</t>
    <rPh sb="0" eb="2">
      <t>ショトク</t>
    </rPh>
    <rPh sb="2" eb="4">
      <t>シュウシ</t>
    </rPh>
    <phoneticPr fontId="1"/>
  </si>
  <si>
    <t>注　UNCTAD、IMF資料により著者作成2015年</t>
    <rPh sb="0" eb="1">
      <t>チュウ</t>
    </rPh>
    <rPh sb="12" eb="14">
      <t>シリョウ</t>
    </rPh>
    <rPh sb="17" eb="19">
      <t>チョシャ</t>
    </rPh>
    <rPh sb="19" eb="21">
      <t>サクセイ</t>
    </rPh>
    <rPh sb="25" eb="26">
      <t>ネン</t>
    </rPh>
    <phoneticPr fontId="1"/>
  </si>
  <si>
    <t>単位はいずれもmil.US$</t>
    <rPh sb="0" eb="2">
      <t>タンイ</t>
    </rPh>
    <phoneticPr fontId="1"/>
  </si>
  <si>
    <t xml:space="preserve">受取 </t>
    <rPh sb="0" eb="2">
      <t>ウケトリ</t>
    </rPh>
    <phoneticPr fontId="1"/>
  </si>
  <si>
    <t>インド</t>
    <phoneticPr fontId="1"/>
  </si>
  <si>
    <t>A/D</t>
    <phoneticPr fontId="1"/>
  </si>
  <si>
    <t>Trip</t>
    <phoneticPr fontId="1"/>
  </si>
  <si>
    <t>深圳</t>
    <rPh sb="0" eb="2">
      <t>シンセン</t>
    </rPh>
    <phoneticPr fontId="1"/>
  </si>
  <si>
    <t>広州</t>
    <rPh sb="0" eb="2">
      <t>コウシュウ</t>
    </rPh>
    <phoneticPr fontId="1"/>
  </si>
  <si>
    <t>青森</t>
    <rPh sb="0" eb="2">
      <t>アオモリ</t>
    </rPh>
    <phoneticPr fontId="1"/>
  </si>
  <si>
    <t>秋田</t>
    <rPh sb="0" eb="2">
      <t>アキタ</t>
    </rPh>
    <phoneticPr fontId="1"/>
  </si>
  <si>
    <t>沖縄</t>
    <rPh sb="0" eb="2">
      <t>オキナワ</t>
    </rPh>
    <phoneticPr fontId="1"/>
  </si>
  <si>
    <t>宮崎</t>
    <rPh sb="0" eb="2">
      <t>ミヤザキ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</si>
  <si>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</si>
  <si>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</si>
  <si>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東京</t>
    <rPh sb="0" eb="2">
      <t>トウキョウ</t>
    </rPh>
    <phoneticPr fontId="1"/>
  </si>
  <si>
    <t>高知</t>
    <rPh sb="0" eb="2">
      <t>コウチ</t>
    </rPh>
    <phoneticPr fontId="1"/>
  </si>
  <si>
    <t>岩手</t>
    <rPh sb="0" eb="2">
      <t>イワテ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</si>
  <si>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</si>
  <si>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</si>
  <si>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一人当GDP</t>
    <rPh sb="0" eb="2">
      <t>ヒトリ</t>
    </rPh>
    <rPh sb="2" eb="3">
      <t>ア</t>
    </rPh>
    <phoneticPr fontId="1"/>
  </si>
  <si>
    <t>日本平均</t>
    <rPh sb="0" eb="2">
      <t>ニホン</t>
    </rPh>
    <rPh sb="2" eb="4">
      <t>ヘイキン</t>
    </rPh>
    <phoneticPr fontId="1"/>
  </si>
  <si>
    <t>韓国平均</t>
    <rPh sb="0" eb="2">
      <t>カンコク</t>
    </rPh>
    <rPh sb="2" eb="4">
      <t>ヘイキン</t>
    </rPh>
    <phoneticPr fontId="1"/>
  </si>
  <si>
    <t>台湾平均</t>
    <rPh sb="0" eb="2">
      <t>タイワン</t>
    </rPh>
    <rPh sb="2" eb="4">
      <t>ヘイキン</t>
    </rPh>
    <phoneticPr fontId="1"/>
  </si>
  <si>
    <t>珠海</t>
    <rPh sb="0" eb="1">
      <t>シュ</t>
    </rPh>
    <rPh sb="1" eb="2">
      <t>ウミ</t>
    </rPh>
    <phoneticPr fontId="1"/>
  </si>
  <si>
    <t>為替レートは2015年世銀公式レート121.04円=6.23元=１US＄</t>
    <rPh sb="0" eb="2">
      <t>カワセ</t>
    </rPh>
    <rPh sb="10" eb="11">
      <t>ネン</t>
    </rPh>
    <rPh sb="11" eb="13">
      <t>セギン</t>
    </rPh>
    <rPh sb="13" eb="15">
      <t>コウシキ</t>
    </rPh>
    <rPh sb="24" eb="25">
      <t>エン</t>
    </rPh>
    <rPh sb="30" eb="31">
      <t>ゲン</t>
    </rPh>
    <phoneticPr fontId="1"/>
  </si>
  <si>
    <t>表１－１　国際収支表</t>
    <rPh sb="0" eb="1">
      <t>ヒョウ</t>
    </rPh>
    <rPh sb="5" eb="7">
      <t>コクサイ</t>
    </rPh>
    <rPh sb="7" eb="10">
      <t>シュウシヒョウ</t>
    </rPh>
    <phoneticPr fontId="1"/>
  </si>
  <si>
    <t>中国(本土）</t>
    <rPh sb="3" eb="5">
      <t>ホンド</t>
    </rPh>
    <phoneticPr fontId="1"/>
  </si>
  <si>
    <t>貿易収支</t>
    <rPh sb="0" eb="2">
      <t>ボウエキ</t>
    </rPh>
    <rPh sb="2" eb="4">
      <t>シュウシ</t>
    </rPh>
    <phoneticPr fontId="1"/>
  </si>
  <si>
    <t>表1-２ 　　　　　　　　　　訪日外客数の推移とその増加数　　　　　　　　　　　　　（千人）</t>
    <rPh sb="0" eb="1">
      <t>ヒョウ</t>
    </rPh>
    <rPh sb="15" eb="17">
      <t>ホウニチ</t>
    </rPh>
    <rPh sb="17" eb="19">
      <t>ガイキャク</t>
    </rPh>
    <rPh sb="19" eb="20">
      <t>スウ</t>
    </rPh>
    <rPh sb="21" eb="23">
      <t>スイイ</t>
    </rPh>
    <rPh sb="26" eb="28">
      <t>ゾウカ</t>
    </rPh>
    <rPh sb="28" eb="29">
      <t>スウ</t>
    </rPh>
    <rPh sb="43" eb="45">
      <t>センニン</t>
    </rPh>
    <phoneticPr fontId="1"/>
  </si>
  <si>
    <t>表1-3　　　国際旅客数等の増減指数　2010年を100</t>
    <rPh sb="0" eb="1">
      <t>ヒョウ</t>
    </rPh>
    <rPh sb="7" eb="9">
      <t>コクサイ</t>
    </rPh>
    <rPh sb="9" eb="11">
      <t>リョカク</t>
    </rPh>
    <rPh sb="11" eb="12">
      <t>スウ</t>
    </rPh>
    <rPh sb="12" eb="13">
      <t>ナド</t>
    </rPh>
    <rPh sb="14" eb="16">
      <t>ゾウゲン</t>
    </rPh>
    <rPh sb="16" eb="18">
      <t>シスウ</t>
    </rPh>
    <rPh sb="23" eb="24">
      <t>ネン</t>
    </rPh>
    <phoneticPr fontId="1"/>
  </si>
  <si>
    <t xml:space="preserve">                       表１－５　　旅行収支と運送収支の割合　　日本は億、その他はmillions</t>
    <rPh sb="23" eb="24">
      <t>ヒョウ</t>
    </rPh>
    <rPh sb="29" eb="31">
      <t>リョコウ</t>
    </rPh>
    <rPh sb="31" eb="33">
      <t>シュウシ</t>
    </rPh>
    <rPh sb="34" eb="36">
      <t>ウンソウ</t>
    </rPh>
    <rPh sb="36" eb="38">
      <t>シュウシ</t>
    </rPh>
    <rPh sb="39" eb="41">
      <t>ワリアイ</t>
    </rPh>
    <rPh sb="43" eb="45">
      <t>ニホン</t>
    </rPh>
    <rPh sb="46" eb="47">
      <t>オク</t>
    </rPh>
    <rPh sb="50" eb="51">
      <t>タ</t>
    </rPh>
    <phoneticPr fontId="1"/>
  </si>
  <si>
    <t>表１－6　国際旅客数等ブロック別比較表</t>
    <rPh sb="0" eb="1">
      <t>ヒョウ</t>
    </rPh>
    <rPh sb="5" eb="7">
      <t>コクサイ</t>
    </rPh>
    <rPh sb="7" eb="9">
      <t>リョカク</t>
    </rPh>
    <rPh sb="9" eb="10">
      <t>スウ</t>
    </rPh>
    <rPh sb="10" eb="11">
      <t>トウ</t>
    </rPh>
    <rPh sb="15" eb="16">
      <t>ベツ</t>
    </rPh>
    <rPh sb="16" eb="18">
      <t>ヒカク</t>
    </rPh>
    <rPh sb="18" eb="19">
      <t>ヒョウ</t>
    </rPh>
    <phoneticPr fontId="1"/>
  </si>
  <si>
    <t>表１－７　　　　　　国際旅行客到着数　　　（単位10万人）</t>
    <rPh sb="0" eb="1">
      <t>ヒョウ</t>
    </rPh>
    <rPh sb="10" eb="12">
      <t>コクサイ</t>
    </rPh>
    <rPh sb="12" eb="14">
      <t>リョコウ</t>
    </rPh>
    <rPh sb="14" eb="15">
      <t>キャク</t>
    </rPh>
    <rPh sb="15" eb="17">
      <t>トウチャク</t>
    </rPh>
    <rPh sb="17" eb="18">
      <t>スウ</t>
    </rPh>
    <rPh sb="22" eb="24">
      <t>タンイ</t>
    </rPh>
    <rPh sb="26" eb="28">
      <t>マンニン</t>
    </rPh>
    <phoneticPr fontId="1"/>
  </si>
  <si>
    <t>表１－９　　　　　2014年国際旅行収支ランキング　　millionUS＄</t>
    <rPh sb="0" eb="1">
      <t>ヒョウ</t>
    </rPh>
    <rPh sb="13" eb="14">
      <t>ネン</t>
    </rPh>
    <rPh sb="14" eb="16">
      <t>コクサイ</t>
    </rPh>
    <rPh sb="16" eb="18">
      <t>リョコウ</t>
    </rPh>
    <rPh sb="18" eb="20">
      <t>シュウシ</t>
    </rPh>
    <phoneticPr fontId="1"/>
  </si>
  <si>
    <t>　　　表１－１０　　国際旅行収支・支払額超過国</t>
    <rPh sb="3" eb="4">
      <t>ヒョウ</t>
    </rPh>
    <rPh sb="10" eb="12">
      <t>コクサイ</t>
    </rPh>
    <rPh sb="19" eb="20">
      <t>ガク</t>
    </rPh>
    <phoneticPr fontId="1"/>
  </si>
  <si>
    <t>表１－１１　　　2014年国際旅行収支・受取額超過国</t>
    <rPh sb="0" eb="1">
      <t>ヒョウ</t>
    </rPh>
    <rPh sb="12" eb="13">
      <t>ネン</t>
    </rPh>
    <rPh sb="13" eb="15">
      <t>コクサイ</t>
    </rPh>
    <rPh sb="15" eb="17">
      <t>リョコウ</t>
    </rPh>
    <rPh sb="17" eb="19">
      <t>シュウシ</t>
    </rPh>
    <rPh sb="20" eb="22">
      <t>ウケトリ</t>
    </rPh>
    <rPh sb="22" eb="23">
      <t>ガク</t>
    </rPh>
    <rPh sb="23" eb="25">
      <t>チョウカ</t>
    </rPh>
    <rPh sb="25" eb="26">
      <t>コク</t>
    </rPh>
    <phoneticPr fontId="1"/>
  </si>
  <si>
    <t>（受取額と支払額に極端な差がない国）</t>
    <rPh sb="1" eb="3">
      <t>ウケトリ</t>
    </rPh>
    <rPh sb="3" eb="4">
      <t>ガク</t>
    </rPh>
    <rPh sb="5" eb="7">
      <t>シハライ</t>
    </rPh>
    <rPh sb="7" eb="8">
      <t>ガク</t>
    </rPh>
    <rPh sb="9" eb="11">
      <t>キョクタン</t>
    </rPh>
    <rPh sb="12" eb="13">
      <t>サ</t>
    </rPh>
    <rPh sb="16" eb="17">
      <t>クニ</t>
    </rPh>
    <phoneticPr fontId="1"/>
  </si>
  <si>
    <t>　　　　表１－１2　　　　　　　　世界主要観光国・地域の観光収支の推移　　　　　　　　　　　　（millions）</t>
    <rPh sb="4" eb="5">
      <t>ヒョウ</t>
    </rPh>
    <rPh sb="17" eb="19">
      <t>セカイ</t>
    </rPh>
    <rPh sb="19" eb="21">
      <t>シュヨウ</t>
    </rPh>
    <rPh sb="21" eb="23">
      <t>カンコウ</t>
    </rPh>
    <rPh sb="23" eb="24">
      <t>コク</t>
    </rPh>
    <rPh sb="25" eb="27">
      <t>チイキ</t>
    </rPh>
    <rPh sb="28" eb="30">
      <t>カンコウ</t>
    </rPh>
    <rPh sb="30" eb="32">
      <t>シュウシ</t>
    </rPh>
    <rPh sb="33" eb="35">
      <t>スイイ</t>
    </rPh>
    <phoneticPr fontId="1"/>
  </si>
  <si>
    <t>　　　　　　　表１－８　　　　　　　　　　2014年出国（境）者数　　　　　　　　　　　　　　万人</t>
    <rPh sb="7" eb="8">
      <t>ヒョウ</t>
    </rPh>
    <rPh sb="26" eb="28">
      <t>シュッコク</t>
    </rPh>
    <rPh sb="29" eb="30">
      <t>キョウ</t>
    </rPh>
    <rPh sb="31" eb="32">
      <t>シャ</t>
    </rPh>
    <rPh sb="32" eb="33">
      <t>スウ</t>
    </rPh>
    <rPh sb="47" eb="48">
      <t>マン</t>
    </rPh>
    <rPh sb="48" eb="49">
      <t>ニン</t>
    </rPh>
    <phoneticPr fontId="1"/>
  </si>
  <si>
    <t>中国本土平均</t>
    <rPh sb="0" eb="2">
      <t>チュウゴク</t>
    </rPh>
    <rPh sb="2" eb="4">
      <t>ホンド</t>
    </rPh>
    <rPh sb="4" eb="6">
      <t>ヘイキン</t>
    </rPh>
    <phoneticPr fontId="1"/>
  </si>
  <si>
    <t>出国（境）率％</t>
    <rPh sb="0" eb="2">
      <t>シュッコク</t>
    </rPh>
    <rPh sb="3" eb="4">
      <t>キョウ</t>
    </rPh>
    <rPh sb="5" eb="6">
      <t>リツ</t>
    </rPh>
    <phoneticPr fontId="1"/>
  </si>
  <si>
    <t>一泊当消費額</t>
    <rPh sb="0" eb="2">
      <t>イッパク</t>
    </rPh>
    <rPh sb="2" eb="3">
      <t>ア</t>
    </rPh>
    <rPh sb="3" eb="6">
      <t>ショウヒガク</t>
    </rPh>
    <phoneticPr fontId="1"/>
  </si>
  <si>
    <t>宿泊客一人当消費額</t>
    <rPh sb="0" eb="3">
      <t>シュクハクキャク</t>
    </rPh>
    <rPh sb="3" eb="5">
      <t>ヒトリ</t>
    </rPh>
    <rPh sb="5" eb="6">
      <t>ア</t>
    </rPh>
    <rPh sb="6" eb="9">
      <t>ショウヒガク</t>
    </rPh>
    <phoneticPr fontId="1"/>
  </si>
  <si>
    <t>中国本土居住者訪問数　百万人</t>
    <rPh sb="0" eb="2">
      <t>チュウゴク</t>
    </rPh>
    <rPh sb="2" eb="4">
      <t>ホンド</t>
    </rPh>
    <rPh sb="4" eb="7">
      <t>キョジュウシャ</t>
    </rPh>
    <rPh sb="7" eb="9">
      <t>ホウモン</t>
    </rPh>
    <rPh sb="9" eb="10">
      <t>スウ</t>
    </rPh>
    <rPh sb="11" eb="14">
      <t>ヒャクマンニン</t>
    </rPh>
    <phoneticPr fontId="1"/>
  </si>
  <si>
    <t>済州島対前年地価上昇率　％</t>
    <rPh sb="0" eb="3">
      <t>サイシュウトウ</t>
    </rPh>
    <rPh sb="3" eb="4">
      <t>タイ</t>
    </rPh>
    <rPh sb="4" eb="6">
      <t>ゼンネン</t>
    </rPh>
    <rPh sb="6" eb="8">
      <t>チカ</t>
    </rPh>
    <rPh sb="8" eb="10">
      <t>ジョウショウ</t>
    </rPh>
    <rPh sb="10" eb="11">
      <t>リツ</t>
    </rPh>
    <phoneticPr fontId="1"/>
  </si>
  <si>
    <t>済州島</t>
    <rPh sb="0" eb="3">
      <t>サイシュウトウ</t>
    </rPh>
    <phoneticPr fontId="1"/>
  </si>
  <si>
    <t>マジョルカ島</t>
    <rPh sb="5" eb="6">
      <t>トウ</t>
    </rPh>
    <phoneticPr fontId="1"/>
  </si>
  <si>
    <t>一人当たりGDP　US＄</t>
    <rPh sb="0" eb="2">
      <t>ヒトリ</t>
    </rPh>
    <rPh sb="2" eb="3">
      <t>ア</t>
    </rPh>
    <phoneticPr fontId="1"/>
  </si>
  <si>
    <t>面積（Km2）</t>
    <rPh sb="0" eb="2">
      <t>メンセキ</t>
    </rPh>
    <phoneticPr fontId="1"/>
  </si>
  <si>
    <t>島外客</t>
    <rPh sb="0" eb="2">
      <t>トウガイ</t>
    </rPh>
    <rPh sb="2" eb="3">
      <t>キャク</t>
    </rPh>
    <phoneticPr fontId="1"/>
  </si>
  <si>
    <t>韓国人</t>
    <rPh sb="0" eb="2">
      <t>カンコク</t>
    </rPh>
    <rPh sb="2" eb="3">
      <t>ジン</t>
    </rPh>
    <phoneticPr fontId="1"/>
  </si>
  <si>
    <t>日本人</t>
    <rPh sb="0" eb="3">
      <t>ニホンジン</t>
    </rPh>
    <phoneticPr fontId="1"/>
  </si>
  <si>
    <t>消費額　億円</t>
    <rPh sb="0" eb="3">
      <t>ショウヒガク</t>
    </rPh>
    <rPh sb="4" eb="6">
      <t>オクエン</t>
    </rPh>
    <phoneticPr fontId="1"/>
  </si>
  <si>
    <t>http://www.citymetric.com/business/chinese-visitors-are-shunning-london-514</t>
  </si>
  <si>
    <t>外客（宿泊）　　　千人　B</t>
    <rPh sb="0" eb="2">
      <t>ガイキャク</t>
    </rPh>
    <rPh sb="3" eb="5">
      <t>シュクハク</t>
    </rPh>
    <rPh sb="9" eb="10">
      <t>セン</t>
    </rPh>
    <rPh sb="10" eb="11">
      <t>ニン</t>
    </rPh>
    <phoneticPr fontId="1"/>
  </si>
  <si>
    <t>　　　人口　千人　　　　A</t>
    <rPh sb="3" eb="5">
      <t>ジンコウ</t>
    </rPh>
    <rPh sb="6" eb="7">
      <t>セン</t>
    </rPh>
    <rPh sb="7" eb="8">
      <t>ニン</t>
    </rPh>
    <phoneticPr fontId="1"/>
  </si>
  <si>
    <t>域外客訪問率　B/A</t>
    <rPh sb="0" eb="1">
      <t>イキ</t>
    </rPh>
    <rPh sb="1" eb="2">
      <t>ガイ</t>
    </rPh>
    <rPh sb="2" eb="3">
      <t>キャク</t>
    </rPh>
    <rPh sb="3" eb="5">
      <t>ホウモン</t>
    </rPh>
    <rPh sb="5" eb="6">
      <t>リツ</t>
    </rPh>
    <phoneticPr fontId="1"/>
  </si>
  <si>
    <t>　　　　　２０１５年　都市別宿泊者総支出額　　　US$ｂillions</t>
    <rPh sb="17" eb="18">
      <t>ソウ</t>
    </rPh>
    <rPh sb="18" eb="21">
      <t>シシュツガク</t>
    </rPh>
    <phoneticPr fontId="1"/>
  </si>
  <si>
    <t>表３－４　　　　　２０１３年　都市別宿泊者総数　　　millions</t>
    <rPh sb="0" eb="1">
      <t>ヒョウ</t>
    </rPh>
    <rPh sb="13" eb="14">
      <t>ネン</t>
    </rPh>
    <rPh sb="15" eb="18">
      <t>トシベツ</t>
    </rPh>
    <rPh sb="18" eb="21">
      <t>シュクハクシャ</t>
    </rPh>
    <rPh sb="21" eb="22">
      <t>ソウ</t>
    </rPh>
    <rPh sb="22" eb="23">
      <t>スウ</t>
    </rPh>
    <phoneticPr fontId="1"/>
  </si>
  <si>
    <t>表3-６　　　地域別シンガポール国際到着旅客数の推移　　　　　　　　万人</t>
    <rPh sb="0" eb="1">
      <t>ヒョウ</t>
    </rPh>
    <rPh sb="7" eb="9">
      <t>チイキ</t>
    </rPh>
    <rPh sb="9" eb="10">
      <t>ベツ</t>
    </rPh>
    <rPh sb="16" eb="18">
      <t>コクサイ</t>
    </rPh>
    <rPh sb="18" eb="20">
      <t>トウチャク</t>
    </rPh>
    <rPh sb="20" eb="23">
      <t>リョカクスウ</t>
    </rPh>
    <rPh sb="24" eb="26">
      <t>スイイ</t>
    </rPh>
    <rPh sb="34" eb="36">
      <t>マンニン</t>
    </rPh>
    <phoneticPr fontId="46"/>
  </si>
  <si>
    <t>表３－７　シンガポール　ゲーミング収入　　US＄millions</t>
    <rPh sb="0" eb="1">
      <t>ヒョウ</t>
    </rPh>
    <rPh sb="17" eb="19">
      <t>シュウニュウ</t>
    </rPh>
    <phoneticPr fontId="1"/>
  </si>
  <si>
    <t>表３ー８　　　2015年欧米先進国からのアジア各国訪問者数　　千人</t>
    <rPh sb="0" eb="1">
      <t>ヒョウ</t>
    </rPh>
    <rPh sb="31" eb="33">
      <t>センニン</t>
    </rPh>
    <phoneticPr fontId="1"/>
  </si>
  <si>
    <t>表３－９　　　　　　2014年豪州ニュージーランド人流状況</t>
    <rPh sb="0" eb="1">
      <t>ヒョウ</t>
    </rPh>
    <rPh sb="14" eb="15">
      <t>ネン</t>
    </rPh>
    <rPh sb="15" eb="17">
      <t>ゴウシュウ</t>
    </rPh>
    <rPh sb="25" eb="26">
      <t>ジン</t>
    </rPh>
    <rPh sb="26" eb="27">
      <t>リュウ</t>
    </rPh>
    <rPh sb="27" eb="29">
      <t>ジョウキョウ</t>
    </rPh>
    <phoneticPr fontId="1"/>
  </si>
  <si>
    <t>表３－１０　　　2015年　日中と豪州・ニュージーランドの人流　　　万人</t>
    <rPh sb="0" eb="1">
      <t>ヒョウ</t>
    </rPh>
    <rPh sb="12" eb="13">
      <t>ネン</t>
    </rPh>
    <rPh sb="14" eb="16">
      <t>ニッチュウ</t>
    </rPh>
    <rPh sb="17" eb="19">
      <t>ゴウシュウ</t>
    </rPh>
    <rPh sb="29" eb="30">
      <t>ジン</t>
    </rPh>
    <rPh sb="30" eb="31">
      <t>リュウ</t>
    </rPh>
    <rPh sb="34" eb="35">
      <t>マン</t>
    </rPh>
    <rPh sb="35" eb="36">
      <t>ニン</t>
    </rPh>
    <phoneticPr fontId="1"/>
  </si>
  <si>
    <t>表３－１１　　　　　　　　2015年　豪州及び日本とアセアンの人流比較　　　　　　　　　　千人　</t>
    <rPh sb="0" eb="1">
      <t>ヒョウ</t>
    </rPh>
    <rPh sb="17" eb="18">
      <t>ネン</t>
    </rPh>
    <rPh sb="19" eb="21">
      <t>ゴウシュウ</t>
    </rPh>
    <rPh sb="21" eb="22">
      <t>オヨ</t>
    </rPh>
    <rPh sb="23" eb="25">
      <t>ニホン</t>
    </rPh>
    <rPh sb="31" eb="32">
      <t>ジン</t>
    </rPh>
    <rPh sb="32" eb="33">
      <t>リュウ</t>
    </rPh>
    <rPh sb="33" eb="35">
      <t>ヒカク</t>
    </rPh>
    <rPh sb="45" eb="46">
      <t>セン</t>
    </rPh>
    <rPh sb="46" eb="47">
      <t>ニン</t>
    </rPh>
    <phoneticPr fontId="1"/>
  </si>
  <si>
    <t>表3-1２　　　　　　豪州スキー客</t>
    <rPh sb="0" eb="1">
      <t>ヒョウ</t>
    </rPh>
    <rPh sb="11" eb="13">
      <t>ゴウシュウ</t>
    </rPh>
    <rPh sb="16" eb="17">
      <t>キャク</t>
    </rPh>
    <phoneticPr fontId="1"/>
  </si>
  <si>
    <t>表3-1５　　　2013年スキー来訪者内訳　　　　　　　　　　　％</t>
    <rPh sb="0" eb="1">
      <t>ヒョウ</t>
    </rPh>
    <rPh sb="12" eb="13">
      <t>ネン</t>
    </rPh>
    <rPh sb="16" eb="19">
      <t>ライホウシャ</t>
    </rPh>
    <rPh sb="19" eb="21">
      <t>ウチワケ</t>
    </rPh>
    <phoneticPr fontId="1"/>
  </si>
  <si>
    <t>表　3-1４           スキー客の宿泊日数                  %</t>
    <rPh sb="0" eb="1">
      <t>ヒョウ</t>
    </rPh>
    <rPh sb="20" eb="21">
      <t>キャク</t>
    </rPh>
    <rPh sb="22" eb="24">
      <t>シュクハク</t>
    </rPh>
    <rPh sb="24" eb="26">
      <t>ニッスウ</t>
    </rPh>
    <phoneticPr fontId="1"/>
  </si>
  <si>
    <t>表3-1３　　　　スキー客の構成</t>
    <rPh sb="0" eb="1">
      <t>ヒョウ</t>
    </rPh>
    <rPh sb="12" eb="13">
      <t>キャク</t>
    </rPh>
    <rPh sb="14" eb="16">
      <t>コウセイ</t>
    </rPh>
    <phoneticPr fontId="1"/>
  </si>
  <si>
    <t>　　　　　表４－４　　　　　2014年　欧州各地居住者一トリップ当たりの旅行支出状況　　　　　　ユーロ</t>
    <rPh sb="5" eb="6">
      <t>ヒョウ</t>
    </rPh>
    <rPh sb="18" eb="19">
      <t>ネン</t>
    </rPh>
    <rPh sb="20" eb="22">
      <t>オウシュウ</t>
    </rPh>
    <rPh sb="22" eb="24">
      <t>カクチ</t>
    </rPh>
    <rPh sb="24" eb="27">
      <t>キョジュウシャ</t>
    </rPh>
    <rPh sb="27" eb="28">
      <t>イチ</t>
    </rPh>
    <rPh sb="32" eb="33">
      <t>ア</t>
    </rPh>
    <rPh sb="36" eb="38">
      <t>リョコウ</t>
    </rPh>
    <rPh sb="38" eb="40">
      <t>シシュツ</t>
    </rPh>
    <rPh sb="40" eb="42">
      <t>ジョウキョウ</t>
    </rPh>
    <phoneticPr fontId="1"/>
  </si>
  <si>
    <t>表４－５　　　2014年欧州各地居住者の国外宿泊旅行状況</t>
    <rPh sb="0" eb="1">
      <t>ヒョウ</t>
    </rPh>
    <rPh sb="11" eb="12">
      <t>ネン</t>
    </rPh>
    <rPh sb="12" eb="14">
      <t>オウシュウ</t>
    </rPh>
    <rPh sb="14" eb="16">
      <t>カクチ</t>
    </rPh>
    <rPh sb="16" eb="19">
      <t>キョジュウシャ</t>
    </rPh>
    <rPh sb="20" eb="22">
      <t>コクガイ</t>
    </rPh>
    <rPh sb="22" eb="24">
      <t>シュクハク</t>
    </rPh>
    <rPh sb="24" eb="26">
      <t>リョコウ</t>
    </rPh>
    <rPh sb="26" eb="28">
      <t>ジョウキョウ</t>
    </rPh>
    <phoneticPr fontId="1"/>
  </si>
  <si>
    <t>注　表4-１に同じ</t>
    <rPh sb="0" eb="1">
      <t>チュウ</t>
    </rPh>
    <rPh sb="2" eb="3">
      <t>ヒョウ</t>
    </rPh>
    <rPh sb="7" eb="8">
      <t>オナ</t>
    </rPh>
    <phoneticPr fontId="1"/>
  </si>
  <si>
    <t>表４－６　　英国居住者のアウトバウンド状況　　　　　　　　　　　千人</t>
    <rPh sb="0" eb="1">
      <t>ヒョウ</t>
    </rPh>
    <rPh sb="6" eb="8">
      <t>エイコク</t>
    </rPh>
    <rPh sb="8" eb="11">
      <t>キョジュウシャ</t>
    </rPh>
    <rPh sb="19" eb="21">
      <t>ジョウキョウ</t>
    </rPh>
    <rPh sb="32" eb="34">
      <t>センニン</t>
    </rPh>
    <phoneticPr fontId="69"/>
  </si>
  <si>
    <t>表４－７　　　　　　　　　欧州における民宿利用率（2014年）</t>
    <rPh sb="0" eb="1">
      <t>ヒョウ</t>
    </rPh>
    <rPh sb="13" eb="15">
      <t>オウシュウ</t>
    </rPh>
    <rPh sb="19" eb="21">
      <t>ミンシュク</t>
    </rPh>
    <rPh sb="21" eb="24">
      <t>リヨウリツ</t>
    </rPh>
    <rPh sb="29" eb="30">
      <t>ネン</t>
    </rPh>
    <phoneticPr fontId="1"/>
  </si>
  <si>
    <t>アウトバウンド</t>
    <phoneticPr fontId="1"/>
  </si>
  <si>
    <t>インバウンド</t>
    <phoneticPr fontId="1"/>
  </si>
  <si>
    <t>表４－１0　　欧州各国の宿泊者入国率（人口に対する来訪者数）</t>
    <rPh sb="0" eb="1">
      <t>ヒョウ</t>
    </rPh>
    <rPh sb="7" eb="9">
      <t>オウシュウ</t>
    </rPh>
    <rPh sb="9" eb="11">
      <t>カクコク</t>
    </rPh>
    <rPh sb="12" eb="15">
      <t>シュクハクシャ</t>
    </rPh>
    <rPh sb="15" eb="17">
      <t>ニュウコク</t>
    </rPh>
    <rPh sb="17" eb="18">
      <t>リツ</t>
    </rPh>
    <rPh sb="19" eb="21">
      <t>ジンコウ</t>
    </rPh>
    <rPh sb="22" eb="23">
      <t>タイ</t>
    </rPh>
    <rPh sb="25" eb="28">
      <t>ライホウシャ</t>
    </rPh>
    <rPh sb="28" eb="29">
      <t>スウ</t>
    </rPh>
    <phoneticPr fontId="1"/>
  </si>
  <si>
    <t>表４－１１　欧州各国来訪者の一トリップ当たりの平均宿泊日数</t>
    <rPh sb="0" eb="1">
      <t>ヒョウ</t>
    </rPh>
    <rPh sb="6" eb="8">
      <t>オウシュウ</t>
    </rPh>
    <rPh sb="8" eb="10">
      <t>カクコク</t>
    </rPh>
    <rPh sb="10" eb="13">
      <t>ライホウシャ</t>
    </rPh>
    <rPh sb="14" eb="15">
      <t>イチ</t>
    </rPh>
    <rPh sb="19" eb="20">
      <t>ア</t>
    </rPh>
    <rPh sb="23" eb="25">
      <t>ヘイキン</t>
    </rPh>
    <rPh sb="25" eb="27">
      <t>シュクハク</t>
    </rPh>
    <rPh sb="27" eb="29">
      <t>ニッスウ</t>
    </rPh>
    <phoneticPr fontId="1"/>
  </si>
  <si>
    <r>
      <t>表４－１２　　　　2014年　宿泊訪問者の目的地における平均支出額　　</t>
    </r>
    <r>
      <rPr>
        <sz val="11"/>
        <color theme="1"/>
        <rFont val="ＭＳ Ｐゴシック"/>
        <family val="3"/>
        <charset val="128"/>
        <scheme val="minor"/>
      </rPr>
      <t>€</t>
    </r>
    <rPh sb="0" eb="1">
      <t>ヒョウ</t>
    </rPh>
    <rPh sb="13" eb="14">
      <t>ネン</t>
    </rPh>
    <rPh sb="15" eb="17">
      <t>シュクハク</t>
    </rPh>
    <rPh sb="17" eb="20">
      <t>ホウモンシャ</t>
    </rPh>
    <rPh sb="21" eb="24">
      <t>モクテキチ</t>
    </rPh>
    <rPh sb="28" eb="30">
      <t>ヘイキン</t>
    </rPh>
    <rPh sb="30" eb="33">
      <t>シシュツガク</t>
    </rPh>
    <phoneticPr fontId="1"/>
  </si>
  <si>
    <t>表４－１３　欧州・総宿泊数（bednights）　　千</t>
    <rPh sb="0" eb="1">
      <t>ヒョウ</t>
    </rPh>
    <rPh sb="6" eb="8">
      <t>オウシュウ</t>
    </rPh>
    <rPh sb="9" eb="10">
      <t>ソウ</t>
    </rPh>
    <rPh sb="10" eb="12">
      <t>シュクハク</t>
    </rPh>
    <rPh sb="12" eb="13">
      <t>スウ</t>
    </rPh>
    <rPh sb="26" eb="27">
      <t>セン</t>
    </rPh>
    <phoneticPr fontId="1"/>
  </si>
  <si>
    <t>表４－１４　　　　　　　　　　　　　2015欧州宿泊者居住地　　　千</t>
    <rPh sb="0" eb="1">
      <t>ヒョウ</t>
    </rPh>
    <rPh sb="22" eb="24">
      <t>オウシュウ</t>
    </rPh>
    <rPh sb="24" eb="26">
      <t>シュクハク</t>
    </rPh>
    <rPh sb="26" eb="27">
      <t>シャ</t>
    </rPh>
    <rPh sb="27" eb="30">
      <t>キョジュウチ</t>
    </rPh>
    <rPh sb="33" eb="34">
      <t>セン</t>
    </rPh>
    <phoneticPr fontId="1"/>
  </si>
  <si>
    <t>英国</t>
    <rPh sb="0" eb="2">
      <t>エイコク</t>
    </rPh>
    <phoneticPr fontId="1"/>
  </si>
  <si>
    <t>仏国</t>
    <rPh sb="0" eb="1">
      <t>フツ</t>
    </rPh>
    <rPh sb="1" eb="2">
      <t>コク</t>
    </rPh>
    <phoneticPr fontId="1"/>
  </si>
  <si>
    <t>西国</t>
    <rPh sb="0" eb="1">
      <t>ニシ</t>
    </rPh>
    <rPh sb="1" eb="2">
      <t>コク</t>
    </rPh>
    <phoneticPr fontId="1"/>
  </si>
  <si>
    <t>伊国</t>
    <rPh sb="0" eb="1">
      <t>イ</t>
    </rPh>
    <rPh sb="1" eb="2">
      <t>コク</t>
    </rPh>
    <phoneticPr fontId="1"/>
  </si>
  <si>
    <t>ハンガリー</t>
    <phoneticPr fontId="1"/>
  </si>
  <si>
    <t>エストニア</t>
    <phoneticPr fontId="1"/>
  </si>
  <si>
    <t>表４－９　　　欧州における日帰訪問客比率</t>
    <rPh sb="0" eb="1">
      <t>ヒョウ</t>
    </rPh>
    <rPh sb="7" eb="9">
      <t>オウシュウ</t>
    </rPh>
    <rPh sb="13" eb="15">
      <t>ヒガエ</t>
    </rPh>
    <rPh sb="15" eb="17">
      <t>ホウモン</t>
    </rPh>
    <rPh sb="17" eb="18">
      <t>キャク</t>
    </rPh>
    <rPh sb="18" eb="20">
      <t>ヒリツ</t>
    </rPh>
    <phoneticPr fontId="1"/>
  </si>
  <si>
    <t>訪問地　千人</t>
    <rPh sb="0" eb="3">
      <t>ホウモンチ</t>
    </rPh>
    <rPh sb="4" eb="6">
      <t>センニン</t>
    </rPh>
    <phoneticPr fontId="1"/>
  </si>
  <si>
    <t>来訪地　千人</t>
    <rPh sb="0" eb="2">
      <t>ライホウ</t>
    </rPh>
    <rPh sb="2" eb="3">
      <t>チ</t>
    </rPh>
    <rPh sb="4" eb="6">
      <t>センニン</t>
    </rPh>
    <phoneticPr fontId="1"/>
  </si>
  <si>
    <t>国内</t>
    <rPh sb="0" eb="2">
      <t>コクナイ</t>
    </rPh>
    <phoneticPr fontId="1"/>
  </si>
  <si>
    <t>アウトバウンド</t>
    <phoneticPr fontId="1"/>
  </si>
  <si>
    <t>Source：　Beijing　Fragrant　Hills　Tourism　Summit　Sep.2014</t>
    <phoneticPr fontId="1"/>
  </si>
  <si>
    <t>比率</t>
    <rPh sb="0" eb="2">
      <t>ヒリツ</t>
    </rPh>
    <phoneticPr fontId="1"/>
  </si>
  <si>
    <t>15000～</t>
    <phoneticPr fontId="1"/>
  </si>
  <si>
    <t>10000～14999</t>
    <phoneticPr fontId="1"/>
  </si>
  <si>
    <t>8000～9999</t>
    <phoneticPr fontId="1"/>
  </si>
  <si>
    <t>5000～７９00</t>
    <phoneticPr fontId="1"/>
  </si>
  <si>
    <t>～5000</t>
    <phoneticPr fontId="1"/>
  </si>
  <si>
    <t>月収</t>
    <rPh sb="0" eb="2">
      <t>ゲッシュウ</t>
    </rPh>
    <phoneticPr fontId="1"/>
  </si>
  <si>
    <t>チップ</t>
    <phoneticPr fontId="1"/>
  </si>
  <si>
    <t>エンタテインメント</t>
    <phoneticPr fontId="1"/>
  </si>
  <si>
    <t>観劇</t>
    <rPh sb="0" eb="2">
      <t>カンゲキ</t>
    </rPh>
    <phoneticPr fontId="1"/>
  </si>
  <si>
    <t>食事</t>
    <rPh sb="0" eb="2">
      <t>ショクジ</t>
    </rPh>
    <phoneticPr fontId="1"/>
  </si>
  <si>
    <t>交通</t>
    <rPh sb="0" eb="2">
      <t>コウツウ</t>
    </rPh>
    <phoneticPr fontId="1"/>
  </si>
  <si>
    <t>買い物</t>
    <rPh sb="0" eb="1">
      <t>カ</t>
    </rPh>
    <rPh sb="2" eb="3">
      <t>モノ</t>
    </rPh>
    <phoneticPr fontId="1"/>
  </si>
  <si>
    <t>表2－7　中国本土居住者の支出項目　　　　　％</t>
    <rPh sb="0" eb="1">
      <t>ヒョウ</t>
    </rPh>
    <rPh sb="5" eb="7">
      <t>チュウゴク</t>
    </rPh>
    <rPh sb="7" eb="9">
      <t>ホンド</t>
    </rPh>
    <rPh sb="9" eb="12">
      <t>キョジュウシャ</t>
    </rPh>
    <rPh sb="13" eb="15">
      <t>シシュツ</t>
    </rPh>
    <rPh sb="15" eb="17">
      <t>コウモク</t>
    </rPh>
    <phoneticPr fontId="1"/>
  </si>
  <si>
    <t>表2－8　　　2014年ドイツ訪問者の消費額</t>
    <rPh sb="0" eb="1">
      <t>ヒョウ</t>
    </rPh>
    <rPh sb="19" eb="21">
      <t>ショウヒ</t>
    </rPh>
    <rPh sb="21" eb="22">
      <t>ガク</t>
    </rPh>
    <phoneticPr fontId="1"/>
  </si>
  <si>
    <t>外客一日一人当消費額　</t>
    <rPh sb="0" eb="2">
      <t>ガイキャク</t>
    </rPh>
    <rPh sb="7" eb="10">
      <t>ショウヒガク</t>
    </rPh>
    <phoneticPr fontId="1"/>
  </si>
  <si>
    <t>訪台外客消費額　billion</t>
    <rPh sb="0" eb="2">
      <t>ホウタイ</t>
    </rPh>
    <rPh sb="2" eb="4">
      <t>ガイキャク</t>
    </rPh>
    <phoneticPr fontId="1"/>
  </si>
  <si>
    <t>表2-9　各国居住者の台湾での消費額状況　US$</t>
    <rPh sb="0" eb="1">
      <t>ヒョウ</t>
    </rPh>
    <rPh sb="5" eb="7">
      <t>カクコク</t>
    </rPh>
    <rPh sb="7" eb="10">
      <t>キョジュウシャ</t>
    </rPh>
    <rPh sb="15" eb="17">
      <t>ショウヒ</t>
    </rPh>
    <rPh sb="17" eb="18">
      <t>ガク</t>
    </rPh>
    <phoneticPr fontId="1"/>
  </si>
  <si>
    <t>表２－1１　　　　　　　国（境）外旅行者の月収(中国元）</t>
    <rPh sb="0" eb="1">
      <t>ヒョウ</t>
    </rPh>
    <rPh sb="12" eb="13">
      <t>クニ</t>
    </rPh>
    <rPh sb="14" eb="15">
      <t>キョウ</t>
    </rPh>
    <rPh sb="16" eb="17">
      <t>ガイ</t>
    </rPh>
    <rPh sb="17" eb="19">
      <t>リョコウ</t>
    </rPh>
    <rPh sb="19" eb="20">
      <t>シャ</t>
    </rPh>
    <rPh sb="21" eb="23">
      <t>ゲッシュウ</t>
    </rPh>
    <rPh sb="24" eb="26">
      <t>チュウゴク</t>
    </rPh>
    <rPh sb="26" eb="27">
      <t>ゲン</t>
    </rPh>
    <phoneticPr fontId="1"/>
  </si>
  <si>
    <t>表２－１２　　中国本土居住者の出国予測　　　　百万</t>
    <rPh sb="0" eb="1">
      <t>ヒョウ</t>
    </rPh>
    <rPh sb="7" eb="9">
      <t>チュウゴク</t>
    </rPh>
    <rPh sb="9" eb="11">
      <t>ホンド</t>
    </rPh>
    <rPh sb="11" eb="14">
      <t>キョジュウシャ</t>
    </rPh>
    <rPh sb="15" eb="17">
      <t>シュッコク</t>
    </rPh>
    <rPh sb="17" eb="19">
      <t>ヨソク</t>
    </rPh>
    <rPh sb="23" eb="25">
      <t>ヒャクマン</t>
    </rPh>
    <phoneticPr fontId="1"/>
  </si>
  <si>
    <t>国民一人当国内旅行回数</t>
    <rPh sb="0" eb="2">
      <t>コクミン</t>
    </rPh>
    <rPh sb="2" eb="4">
      <t>ヒトリ</t>
    </rPh>
    <rPh sb="4" eb="5">
      <t>トウ</t>
    </rPh>
    <rPh sb="5" eb="7">
      <t>コクナイ</t>
    </rPh>
    <rPh sb="7" eb="9">
      <t>リョコウ</t>
    </rPh>
    <rPh sb="9" eb="11">
      <t>カイスウ</t>
    </rPh>
    <phoneticPr fontId="69"/>
  </si>
  <si>
    <t>国民一人当国内宿泊数</t>
    <rPh sb="0" eb="2">
      <t>コクミン</t>
    </rPh>
    <rPh sb="2" eb="4">
      <t>ヒトリ</t>
    </rPh>
    <rPh sb="4" eb="5">
      <t>トウ</t>
    </rPh>
    <rPh sb="5" eb="7">
      <t>コクナイ</t>
    </rPh>
    <rPh sb="7" eb="9">
      <t>シュクハク</t>
    </rPh>
    <rPh sb="9" eb="10">
      <t>スウ</t>
    </rPh>
    <phoneticPr fontId="69"/>
  </si>
  <si>
    <t>トリップ当国内宿泊数</t>
    <rPh sb="4" eb="5">
      <t>トウ</t>
    </rPh>
    <rPh sb="5" eb="7">
      <t>コクナイ</t>
    </rPh>
    <rPh sb="7" eb="9">
      <t>シュクハク</t>
    </rPh>
    <rPh sb="9" eb="10">
      <t>スウ</t>
    </rPh>
    <phoneticPr fontId="69"/>
  </si>
  <si>
    <t>外客一人当消費額（円）</t>
    <rPh sb="0" eb="2">
      <t>ガイキャク</t>
    </rPh>
    <rPh sb="2" eb="4">
      <t>ヒトリ</t>
    </rPh>
    <rPh sb="4" eb="5">
      <t>ア</t>
    </rPh>
    <rPh sb="5" eb="8">
      <t>ショウヒガク</t>
    </rPh>
    <rPh sb="9" eb="10">
      <t>エン</t>
    </rPh>
    <phoneticPr fontId="69"/>
  </si>
  <si>
    <t>外客一人当消費額（US$）</t>
    <rPh sb="0" eb="2">
      <t>ガイキャク</t>
    </rPh>
    <rPh sb="2" eb="4">
      <t>ヒトリ</t>
    </rPh>
    <rPh sb="4" eb="5">
      <t>ア</t>
    </rPh>
    <rPh sb="5" eb="8">
      <t>ショウヒガク</t>
    </rPh>
    <phoneticPr fontId="69"/>
  </si>
  <si>
    <t>国民一人当海外旅行回数</t>
    <rPh sb="0" eb="2">
      <t>コクミン</t>
    </rPh>
    <rPh sb="2" eb="4">
      <t>ヒトリ</t>
    </rPh>
    <rPh sb="4" eb="5">
      <t>トウ</t>
    </rPh>
    <rPh sb="5" eb="7">
      <t>カイガイ</t>
    </rPh>
    <rPh sb="7" eb="9">
      <t>リョコウ</t>
    </rPh>
    <rPh sb="9" eb="11">
      <t>カイスウ</t>
    </rPh>
    <phoneticPr fontId="69"/>
  </si>
  <si>
    <r>
      <t>1</t>
    </r>
    <r>
      <rPr>
        <sz val="10"/>
        <color theme="1"/>
        <rFont val="ＭＳ Ｐゴシック"/>
        <family val="2"/>
        <charset val="128"/>
        <scheme val="minor"/>
      </rPr>
      <t>トリップ当消費額（US$）</t>
    </r>
    <rPh sb="5" eb="6">
      <t>トウ</t>
    </rPh>
    <rPh sb="6" eb="9">
      <t>ショウヒガク</t>
    </rPh>
    <phoneticPr fontId="69"/>
  </si>
  <si>
    <t>表２－1７　　　　2015年地域別・入国経路別　訪問者率</t>
    <rPh sb="0" eb="1">
      <t>ヒョウ</t>
    </rPh>
    <rPh sb="13" eb="14">
      <t>ネン</t>
    </rPh>
    <rPh sb="14" eb="16">
      <t>チイキ</t>
    </rPh>
    <rPh sb="16" eb="17">
      <t>ベツ</t>
    </rPh>
    <rPh sb="18" eb="20">
      <t>ニュウコク</t>
    </rPh>
    <rPh sb="20" eb="22">
      <t>ケイロ</t>
    </rPh>
    <rPh sb="22" eb="23">
      <t>ベツ</t>
    </rPh>
    <rPh sb="24" eb="27">
      <t>ホウモンシャ</t>
    </rPh>
    <rPh sb="27" eb="28">
      <t>リツ</t>
    </rPh>
    <phoneticPr fontId="1"/>
  </si>
  <si>
    <t>表２－１８宿泊者の平均宿泊数の推移　　　　　　　　　　　　　泊</t>
    <rPh sb="0" eb="1">
      <t>ヒョウ</t>
    </rPh>
    <rPh sb="5" eb="8">
      <t>シュクハクシャ</t>
    </rPh>
    <rPh sb="9" eb="11">
      <t>ヘイキン</t>
    </rPh>
    <rPh sb="11" eb="13">
      <t>シュクハク</t>
    </rPh>
    <rPh sb="13" eb="14">
      <t>スウ</t>
    </rPh>
    <rPh sb="15" eb="17">
      <t>スイイ</t>
    </rPh>
    <rPh sb="30" eb="31">
      <t>ハク</t>
    </rPh>
    <phoneticPr fontId="1"/>
  </si>
  <si>
    <t>表2-1９　　　　マカオ旅行者の支出額</t>
    <rPh sb="0" eb="1">
      <t>ヒョウ</t>
    </rPh>
    <rPh sb="12" eb="15">
      <t>リョコウシャ</t>
    </rPh>
    <rPh sb="16" eb="19">
      <t>シシュツガク</t>
    </rPh>
    <phoneticPr fontId="1"/>
  </si>
  <si>
    <t>　　　　　表2-20　　　　　　　一人当たり消費額（ゲーミング含まず）　　US$</t>
    <rPh sb="5" eb="6">
      <t>ヒョウ</t>
    </rPh>
    <rPh sb="17" eb="19">
      <t>ヒトリ</t>
    </rPh>
    <rPh sb="19" eb="20">
      <t>ア</t>
    </rPh>
    <rPh sb="22" eb="25">
      <t>ショウヒガク</t>
    </rPh>
    <rPh sb="31" eb="32">
      <t>フク</t>
    </rPh>
    <phoneticPr fontId="1"/>
  </si>
  <si>
    <t>表2-22　　　台湾居住者国（境）外旅行の特徴</t>
    <rPh sb="0" eb="1">
      <t>ヒョウ</t>
    </rPh>
    <rPh sb="8" eb="10">
      <t>タイワン</t>
    </rPh>
    <rPh sb="10" eb="13">
      <t>キョジュウシャ</t>
    </rPh>
    <rPh sb="13" eb="14">
      <t>コク</t>
    </rPh>
    <rPh sb="15" eb="16">
      <t>キョウ</t>
    </rPh>
    <rPh sb="17" eb="18">
      <t>ソト</t>
    </rPh>
    <rPh sb="18" eb="20">
      <t>リョコウ</t>
    </rPh>
    <rPh sb="21" eb="23">
      <t>トクチョウ</t>
    </rPh>
    <phoneticPr fontId="1"/>
  </si>
  <si>
    <t>表２－２３　　　　　　台湾居住者の最初に入国する訪問地　　1000人</t>
    <rPh sb="0" eb="1">
      <t>ヒョウ</t>
    </rPh>
    <rPh sb="11" eb="13">
      <t>タイワン</t>
    </rPh>
    <rPh sb="13" eb="16">
      <t>キョジュウシャ</t>
    </rPh>
    <rPh sb="17" eb="19">
      <t>サイショ</t>
    </rPh>
    <rPh sb="20" eb="22">
      <t>ニュウコク</t>
    </rPh>
    <rPh sb="24" eb="27">
      <t>ホウモンチ</t>
    </rPh>
    <rPh sb="33" eb="34">
      <t>ニン</t>
    </rPh>
    <phoneticPr fontId="1"/>
  </si>
  <si>
    <t>　　　表2-24　　　　台湾国内旅行状況</t>
    <rPh sb="3" eb="4">
      <t>ヒョウ</t>
    </rPh>
    <rPh sb="12" eb="14">
      <t>タイワン</t>
    </rPh>
    <rPh sb="14" eb="16">
      <t>コクナイ</t>
    </rPh>
    <rPh sb="16" eb="18">
      <t>リョコウ</t>
    </rPh>
    <rPh sb="18" eb="20">
      <t>ジョウキョウ</t>
    </rPh>
    <phoneticPr fontId="1"/>
  </si>
  <si>
    <t>表２－２５　　　　2015年来台訪問者数　地域別　　　　　1000人</t>
    <rPh sb="0" eb="1">
      <t>ヒョウ</t>
    </rPh>
    <rPh sb="13" eb="14">
      <t>ネン</t>
    </rPh>
    <rPh sb="14" eb="15">
      <t>ライ</t>
    </rPh>
    <rPh sb="15" eb="16">
      <t>タイ</t>
    </rPh>
    <rPh sb="16" eb="19">
      <t>ホウモンシャ</t>
    </rPh>
    <rPh sb="19" eb="20">
      <t>スウ</t>
    </rPh>
    <rPh sb="21" eb="23">
      <t>チイキ</t>
    </rPh>
    <rPh sb="23" eb="24">
      <t>ベツ</t>
    </rPh>
    <rPh sb="33" eb="34">
      <t>ニン</t>
    </rPh>
    <phoneticPr fontId="1"/>
  </si>
  <si>
    <t>表２－２６　　　2015年観光収支統計</t>
    <rPh sb="0" eb="1">
      <t>ヒョウ</t>
    </rPh>
    <rPh sb="12" eb="13">
      <t>ネン</t>
    </rPh>
    <rPh sb="13" eb="15">
      <t>カンコウ</t>
    </rPh>
    <rPh sb="15" eb="17">
      <t>シュウシ</t>
    </rPh>
    <rPh sb="17" eb="19">
      <t>トウケイ</t>
    </rPh>
    <phoneticPr fontId="1"/>
  </si>
  <si>
    <t>表２-２７　　　　　　　日韓人流・観光状況比較</t>
    <rPh sb="0" eb="1">
      <t>ヒョウ</t>
    </rPh>
    <rPh sb="12" eb="14">
      <t>ニッカン</t>
    </rPh>
    <rPh sb="14" eb="15">
      <t>ジン</t>
    </rPh>
    <rPh sb="15" eb="16">
      <t>リュウ</t>
    </rPh>
    <rPh sb="17" eb="19">
      <t>カンコウ</t>
    </rPh>
    <rPh sb="19" eb="21">
      <t>ジョウキョウ</t>
    </rPh>
    <rPh sb="21" eb="23">
      <t>ヒカク</t>
    </rPh>
    <phoneticPr fontId="1"/>
  </si>
  <si>
    <r>
      <t>表２－２９　韓国旅行収支　　　US$　</t>
    </r>
    <r>
      <rPr>
        <sz val="11"/>
        <rFont val="ＭＳ Ｐゴシック"/>
        <family val="3"/>
        <charset val="128"/>
        <scheme val="minor"/>
      </rPr>
      <t>millions</t>
    </r>
    <rPh sb="0" eb="1">
      <t>ヒョウ</t>
    </rPh>
    <rPh sb="6" eb="8">
      <t>カンコク</t>
    </rPh>
    <rPh sb="8" eb="10">
      <t>リョコウ</t>
    </rPh>
    <rPh sb="10" eb="12">
      <t>シュウシ</t>
    </rPh>
    <phoneticPr fontId="1"/>
  </si>
  <si>
    <t>表２－３１　　　　　　　　済州島入国中国人数の推移と地価上昇率</t>
    <rPh sb="0" eb="1">
      <t>ヒョウ</t>
    </rPh>
    <rPh sb="13" eb="16">
      <t>サイシュウトウ</t>
    </rPh>
    <rPh sb="16" eb="18">
      <t>ニュウコク</t>
    </rPh>
    <rPh sb="18" eb="20">
      <t>チュウゴク</t>
    </rPh>
    <rPh sb="20" eb="21">
      <t>ジン</t>
    </rPh>
    <rPh sb="21" eb="22">
      <t>スウ</t>
    </rPh>
    <rPh sb="23" eb="25">
      <t>スイイ</t>
    </rPh>
    <rPh sb="26" eb="28">
      <t>チカ</t>
    </rPh>
    <rPh sb="28" eb="30">
      <t>ジョウショウ</t>
    </rPh>
    <rPh sb="30" eb="31">
      <t>リツ</t>
    </rPh>
    <phoneticPr fontId="1"/>
  </si>
  <si>
    <t>表２－２１　マカオ　TOURISM　TAX税収額　　　1000US$</t>
    <rPh sb="0" eb="1">
      <t>ヒョウ</t>
    </rPh>
    <rPh sb="21" eb="23">
      <t>ゼイシュウ</t>
    </rPh>
    <rPh sb="23" eb="24">
      <t>ガク</t>
    </rPh>
    <phoneticPr fontId="1"/>
  </si>
  <si>
    <t>マカオ政府資料による</t>
    <rPh sb="3" eb="5">
      <t>セイフ</t>
    </rPh>
    <rPh sb="5" eb="7">
      <t>シリョウ</t>
    </rPh>
    <phoneticPr fontId="1"/>
  </si>
  <si>
    <t>表２－３２　　マジョルカ島・済州島の島外客比率比較</t>
    <rPh sb="0" eb="1">
      <t>ヒョウ</t>
    </rPh>
    <rPh sb="12" eb="13">
      <t>トウ</t>
    </rPh>
    <rPh sb="14" eb="17">
      <t>サイシュウトウ</t>
    </rPh>
    <rPh sb="18" eb="19">
      <t>シマ</t>
    </rPh>
    <rPh sb="19" eb="21">
      <t>ガイキャク</t>
    </rPh>
    <rPh sb="20" eb="21">
      <t>キャク</t>
    </rPh>
    <rPh sb="21" eb="23">
      <t>ヒリツ</t>
    </rPh>
    <rPh sb="23" eb="25">
      <t>ヒカク</t>
    </rPh>
    <phoneticPr fontId="1"/>
  </si>
  <si>
    <t>来</t>
  </si>
  <si>
    <t>蘭国</t>
  </si>
  <si>
    <t>瑞西</t>
  </si>
  <si>
    <t>訪</t>
  </si>
  <si>
    <t>ベルギー</t>
    <phoneticPr fontId="1"/>
  </si>
  <si>
    <t>愛蘭</t>
  </si>
  <si>
    <t>墺太利</t>
  </si>
  <si>
    <t>北欧諸国</t>
  </si>
  <si>
    <t>国</t>
  </si>
  <si>
    <t>注　OECD資料を基に筆者作成</t>
    <rPh sb="0" eb="1">
      <t>チュウ</t>
    </rPh>
    <rPh sb="6" eb="8">
      <t>シリョウ</t>
    </rPh>
    <rPh sb="9" eb="10">
      <t>モト</t>
    </rPh>
    <rPh sb="11" eb="13">
      <t>ヒッシャ</t>
    </rPh>
    <rPh sb="13" eb="15">
      <t>サクセイ</t>
    </rPh>
    <phoneticPr fontId="1"/>
  </si>
  <si>
    <t>独国</t>
    <rPh sb="0" eb="1">
      <t>ドク</t>
    </rPh>
    <rPh sb="1" eb="2">
      <t>コク</t>
    </rPh>
    <phoneticPr fontId="1"/>
  </si>
  <si>
    <t>仏国</t>
    <rPh sb="0" eb="1">
      <t>フツ</t>
    </rPh>
    <rPh sb="1" eb="2">
      <t>コク</t>
    </rPh>
    <phoneticPr fontId="1"/>
  </si>
  <si>
    <t>蘭国</t>
    <rPh sb="0" eb="1">
      <t>ラン</t>
    </rPh>
    <rPh sb="1" eb="2">
      <t>コク</t>
    </rPh>
    <phoneticPr fontId="1"/>
  </si>
  <si>
    <t>中国本土</t>
    <rPh sb="0" eb="2">
      <t>チュウゴク</t>
    </rPh>
    <rPh sb="2" eb="4">
      <t>ホンド</t>
    </rPh>
    <phoneticPr fontId="1"/>
  </si>
  <si>
    <t>日本</t>
    <rPh sb="0" eb="2">
      <t>ニホン</t>
    </rPh>
    <phoneticPr fontId="1"/>
  </si>
  <si>
    <t>台湾</t>
    <rPh sb="0" eb="2">
      <t>タイワン</t>
    </rPh>
    <phoneticPr fontId="1"/>
  </si>
  <si>
    <t>タイ</t>
    <phoneticPr fontId="1"/>
  </si>
  <si>
    <t>マレーシア</t>
    <phoneticPr fontId="1"/>
  </si>
  <si>
    <t>フィリピン</t>
    <phoneticPr fontId="1"/>
  </si>
  <si>
    <t>インドネシア</t>
    <phoneticPr fontId="1"/>
  </si>
  <si>
    <t>シンガポール</t>
    <phoneticPr fontId="1"/>
  </si>
  <si>
    <t>ベトナム</t>
    <phoneticPr fontId="1"/>
  </si>
  <si>
    <t>インド</t>
    <phoneticPr fontId="1"/>
  </si>
  <si>
    <t>総計</t>
    <rPh sb="0" eb="2">
      <t>ソウケイ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</si>
  <si>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</si>
  <si>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</si>
  <si>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乗員</t>
    <rPh sb="0" eb="2">
      <t>ジョウイン</t>
    </rPh>
    <phoneticPr fontId="1"/>
  </si>
  <si>
    <t>2015年</t>
    <rPh sb="4" eb="5">
      <t>ネン</t>
    </rPh>
    <phoneticPr fontId="1"/>
  </si>
  <si>
    <t>表２－２８　　　韓国到着旅客の出発地（KNTC資料）　　　　　　　千人</t>
    <rPh sb="0" eb="1">
      <t>ヒョウ</t>
    </rPh>
    <rPh sb="8" eb="10">
      <t>カンコク</t>
    </rPh>
    <rPh sb="10" eb="12">
      <t>トウチャク</t>
    </rPh>
    <rPh sb="12" eb="14">
      <t>リョカク</t>
    </rPh>
    <rPh sb="15" eb="18">
      <t>シュッパツチ</t>
    </rPh>
    <rPh sb="23" eb="25">
      <t>シリョウ</t>
    </rPh>
    <rPh sb="33" eb="35">
      <t>センニン</t>
    </rPh>
    <phoneticPr fontId="1"/>
  </si>
  <si>
    <r>
      <rPr>
        <sz val="11"/>
        <color theme="1"/>
        <rFont val="新細明體"/>
        <family val="1"/>
        <charset val="136"/>
      </rPr>
      <t>總計</t>
    </r>
    <r>
      <rPr>
        <sz val="11"/>
        <color theme="1"/>
        <rFont val="ＭＳ Ｐゴシック"/>
        <family val="2"/>
        <charset val="128"/>
        <scheme val="minor"/>
      </rPr>
      <t xml:space="preserve"> </t>
    </r>
    <phoneticPr fontId="1"/>
  </si>
  <si>
    <t>香港</t>
    <phoneticPr fontId="1"/>
  </si>
  <si>
    <t>澳門</t>
    <phoneticPr fontId="1"/>
  </si>
  <si>
    <t xml:space="preserve">日本 </t>
    <phoneticPr fontId="1"/>
  </si>
  <si>
    <t xml:space="preserve">韓國 </t>
    <phoneticPr fontId="41" type="noConversion"/>
  </si>
  <si>
    <t>新加坡</t>
    <phoneticPr fontId="1"/>
  </si>
  <si>
    <t xml:space="preserve">泰國 </t>
    <phoneticPr fontId="1"/>
  </si>
  <si>
    <t>米国</t>
    <rPh sb="0" eb="2">
      <t>ベイコク</t>
    </rPh>
    <phoneticPr fontId="1"/>
  </si>
  <si>
    <t>ベトナム</t>
    <phoneticPr fontId="1"/>
  </si>
  <si>
    <t>インドネシア</t>
    <phoneticPr fontId="1"/>
  </si>
  <si>
    <t>表２-１４　　　　香港訪問外客の状況（香港旅遊發展局年報）</t>
    <rPh sb="0" eb="1">
      <t>ヒョウ</t>
    </rPh>
    <rPh sb="9" eb="11">
      <t>ホンコン</t>
    </rPh>
    <rPh sb="11" eb="13">
      <t>ホウモン</t>
    </rPh>
    <rPh sb="13" eb="15">
      <t>ガイキャク</t>
    </rPh>
    <rPh sb="16" eb="18">
      <t>ジョウキョウ</t>
    </rPh>
    <phoneticPr fontId="1"/>
  </si>
  <si>
    <t>表２－１５　　　　　2015年1－12月来华旅游入境人数　万人</t>
    <rPh sb="0" eb="1">
      <t>ヒョウ</t>
    </rPh>
    <rPh sb="29" eb="31">
      <t>マンニン</t>
    </rPh>
    <phoneticPr fontId="1"/>
  </si>
  <si>
    <t>入  境  方  式 </t>
  </si>
  <si>
    <t>豪州</t>
    <rPh sb="0" eb="2">
      <t>ゴウシュウ</t>
    </rPh>
    <phoneticPr fontId="1"/>
  </si>
  <si>
    <t>タイ</t>
    <phoneticPr fontId="46"/>
  </si>
  <si>
    <t>2015/2000</t>
    <phoneticPr fontId="46"/>
  </si>
  <si>
    <t>2015/2000</t>
    <phoneticPr fontId="46"/>
  </si>
  <si>
    <t>国内旅行</t>
    <rPh sb="0" eb="2">
      <t>コクナイ</t>
    </rPh>
    <rPh sb="2" eb="4">
      <t>リョコウ</t>
    </rPh>
    <phoneticPr fontId="1"/>
  </si>
  <si>
    <t>宿泊客訪問率</t>
    <rPh sb="0" eb="2">
      <t>シュクハク</t>
    </rPh>
    <rPh sb="2" eb="3">
      <t>キャク</t>
    </rPh>
    <rPh sb="3" eb="5">
      <t>ホウモン</t>
    </rPh>
    <rPh sb="5" eb="6">
      <t>リツ</t>
    </rPh>
    <phoneticPr fontId="1"/>
  </si>
  <si>
    <t>アウトバウンド</t>
    <phoneticPr fontId="1"/>
  </si>
  <si>
    <t>インバウンド</t>
    <phoneticPr fontId="1"/>
  </si>
  <si>
    <t>注　OECD資料を基に1US$を1.32AUDで、NZ＄を0.68US$で換算</t>
    <rPh sb="0" eb="1">
      <t>チュウ</t>
    </rPh>
    <rPh sb="6" eb="8">
      <t>シリョウ</t>
    </rPh>
    <rPh sb="9" eb="10">
      <t>モト</t>
    </rPh>
    <rPh sb="37" eb="39">
      <t>カンザン</t>
    </rPh>
    <phoneticPr fontId="1"/>
  </si>
  <si>
    <t>到着国</t>
    <rPh sb="0" eb="2">
      <t>トウチャク</t>
    </rPh>
    <rPh sb="2" eb="3">
      <t>コク</t>
    </rPh>
    <phoneticPr fontId="1"/>
  </si>
  <si>
    <t>ラトビア</t>
    <phoneticPr fontId="1"/>
  </si>
  <si>
    <t>総計</t>
    <rPh sb="0" eb="2">
      <t>ソウケイ</t>
    </rPh>
    <phoneticPr fontId="1"/>
  </si>
  <si>
    <t>華僑旅客</t>
    <phoneticPr fontId="41" type="noConversion"/>
  </si>
  <si>
    <t>外籍旅客</t>
    <phoneticPr fontId="41" type="noConversion"/>
  </si>
  <si>
    <t>http://securepartnernet.hktb.com/filemanager/publication/235/Default.html</t>
    <phoneticPr fontId="1"/>
  </si>
  <si>
    <t>＊2011</t>
    <phoneticPr fontId="1"/>
  </si>
  <si>
    <t>各国政府資料</t>
    <rPh sb="0" eb="2">
      <t>カクコク</t>
    </rPh>
    <rPh sb="2" eb="4">
      <t>セイフ</t>
    </rPh>
    <rPh sb="4" eb="6">
      <t>シリョウ</t>
    </rPh>
    <phoneticPr fontId="1"/>
  </si>
  <si>
    <t>４－３　2014年　欧州各国の出国率比較</t>
    <rPh sb="8" eb="9">
      <t>ネン</t>
    </rPh>
    <rPh sb="10" eb="12">
      <t>オウシュウ</t>
    </rPh>
    <rPh sb="12" eb="14">
      <t>カクコク</t>
    </rPh>
    <rPh sb="15" eb="17">
      <t>シュッコク</t>
    </rPh>
    <rPh sb="17" eb="18">
      <t>リツ</t>
    </rPh>
    <rPh sb="18" eb="20">
      <t>ヒカク</t>
    </rPh>
    <phoneticPr fontId="1"/>
  </si>
  <si>
    <t>表４－２　2014年西欧域内出国状況</t>
    <rPh sb="0" eb="1">
      <t>ヒョウ</t>
    </rPh>
    <rPh sb="9" eb="10">
      <t>ネン</t>
    </rPh>
    <rPh sb="10" eb="12">
      <t>セイオウ</t>
    </rPh>
    <rPh sb="12" eb="14">
      <t>イキナイ</t>
    </rPh>
    <rPh sb="14" eb="16">
      <t>シュッコク</t>
    </rPh>
    <rPh sb="16" eb="18">
      <t>ジョウキョウ</t>
    </rPh>
    <phoneticPr fontId="1"/>
  </si>
  <si>
    <t>表４－１　　　　　　　　　　2014年西欧域内来訪状況(1000trip数)　　　　　　</t>
    <rPh sb="0" eb="1">
      <t>ヒョウ</t>
    </rPh>
    <rPh sb="18" eb="19">
      <t>ネン</t>
    </rPh>
    <rPh sb="19" eb="21">
      <t>セイオウ</t>
    </rPh>
    <rPh sb="21" eb="23">
      <t>イキナイ</t>
    </rPh>
    <rPh sb="23" eb="25">
      <t>ライホウ</t>
    </rPh>
    <rPh sb="25" eb="27">
      <t>ジョウキョウ</t>
    </rPh>
    <rPh sb="36" eb="37">
      <t>スウ</t>
    </rPh>
    <phoneticPr fontId="1"/>
  </si>
  <si>
    <t>表４－１９　アイスランドとマルタ比較表</t>
    <rPh sb="0" eb="1">
      <t>ヒョウ</t>
    </rPh>
    <rPh sb="16" eb="18">
      <t>ヒカク</t>
    </rPh>
    <rPh sb="18" eb="19">
      <t>ヒョウ</t>
    </rPh>
    <phoneticPr fontId="1"/>
  </si>
  <si>
    <t>日帰り</t>
    <rPh sb="0" eb="2">
      <t>ヒガエ</t>
    </rPh>
    <phoneticPr fontId="1"/>
  </si>
  <si>
    <t>宿泊日帰り計</t>
    <rPh sb="0" eb="2">
      <t>シュクハク</t>
    </rPh>
    <rPh sb="2" eb="4">
      <t>ヒガエ</t>
    </rPh>
    <rPh sb="5" eb="6">
      <t>ケイ</t>
    </rPh>
    <phoneticPr fontId="1"/>
  </si>
  <si>
    <t>　表２－1６　　　マカオ訪問者数(万人）</t>
    <rPh sb="1" eb="2">
      <t>ヒョウ</t>
    </rPh>
    <rPh sb="12" eb="15">
      <t>ホウモンシャ</t>
    </rPh>
    <rPh sb="15" eb="16">
      <t>スウ</t>
    </rPh>
    <rPh sb="17" eb="19">
      <t>マンニン</t>
    </rPh>
    <phoneticPr fontId="1"/>
  </si>
  <si>
    <t>宿泊日帰り計</t>
    <rPh sb="0" eb="2">
      <t>シュクハク</t>
    </rPh>
    <rPh sb="2" eb="4">
      <t>ヒガエ</t>
    </rPh>
    <rPh sb="5" eb="6">
      <t>ケイ</t>
    </rPh>
    <phoneticPr fontId="1"/>
  </si>
  <si>
    <t>注１　到着国・地域データを基本に著者が作成した</t>
    <rPh sb="0" eb="1">
      <t>チュウ</t>
    </rPh>
    <rPh sb="3" eb="5">
      <t>トウチャク</t>
    </rPh>
    <rPh sb="5" eb="6">
      <t>コク</t>
    </rPh>
    <rPh sb="7" eb="9">
      <t>チイキ</t>
    </rPh>
    <rPh sb="13" eb="15">
      <t>キホン</t>
    </rPh>
    <rPh sb="16" eb="18">
      <t>チョシャ</t>
    </rPh>
    <rPh sb="19" eb="21">
      <t>サクセイ</t>
    </rPh>
    <phoneticPr fontId="1"/>
  </si>
  <si>
    <t>注２　日本等は日帰りデータが未発表(網掛け以外の部分）</t>
    <rPh sb="0" eb="1">
      <t>チュウ</t>
    </rPh>
    <rPh sb="3" eb="5">
      <t>ニホン</t>
    </rPh>
    <rPh sb="5" eb="6">
      <t>トウ</t>
    </rPh>
    <rPh sb="7" eb="9">
      <t>ヒガエ</t>
    </rPh>
    <rPh sb="14" eb="17">
      <t>ミハッピョウ</t>
    </rPh>
    <rPh sb="18" eb="20">
      <t>アミカ</t>
    </rPh>
    <rPh sb="21" eb="23">
      <t>イガイ</t>
    </rPh>
    <rPh sb="24" eb="26">
      <t>ブブン</t>
    </rPh>
    <phoneticPr fontId="1"/>
  </si>
  <si>
    <t>表２－５　　中国本土からの訪問者（日帰り含む）地域　　　　　　万人</t>
    <rPh sb="0" eb="1">
      <t>ヒョウ</t>
    </rPh>
    <rPh sb="6" eb="8">
      <t>チュウゴク</t>
    </rPh>
    <rPh sb="8" eb="10">
      <t>ホンド</t>
    </rPh>
    <rPh sb="13" eb="16">
      <t>ホウモンシャ</t>
    </rPh>
    <rPh sb="17" eb="19">
      <t>ヒガエ</t>
    </rPh>
    <rPh sb="20" eb="21">
      <t>フク</t>
    </rPh>
    <rPh sb="23" eb="25">
      <t>チイキ</t>
    </rPh>
    <rPh sb="31" eb="32">
      <t>マン</t>
    </rPh>
    <rPh sb="32" eb="33">
      <t>ニン</t>
    </rPh>
    <phoneticPr fontId="1"/>
  </si>
  <si>
    <t>*ドイツの2014年数値で香港からの来訪者含む。香港、マカオは日帰り含みその他は基本は宿泊客</t>
    <rPh sb="9" eb="10">
      <t>ネン</t>
    </rPh>
    <rPh sb="10" eb="12">
      <t>スウチ</t>
    </rPh>
    <rPh sb="13" eb="15">
      <t>ホンコン</t>
    </rPh>
    <rPh sb="18" eb="21">
      <t>ライホウシャ</t>
    </rPh>
    <rPh sb="21" eb="22">
      <t>フク</t>
    </rPh>
    <rPh sb="24" eb="26">
      <t>ホンコン</t>
    </rPh>
    <rPh sb="31" eb="33">
      <t>ヒガエ</t>
    </rPh>
    <rPh sb="34" eb="35">
      <t>フク</t>
    </rPh>
    <rPh sb="38" eb="39">
      <t>タ</t>
    </rPh>
    <rPh sb="40" eb="42">
      <t>キホン</t>
    </rPh>
    <rPh sb="43" eb="46">
      <t>シュクハクキャク</t>
    </rPh>
    <phoneticPr fontId="1"/>
  </si>
  <si>
    <r>
      <t>8.7</t>
    </r>
    <r>
      <rPr>
        <sz val="9"/>
        <color theme="1"/>
        <rFont val="ＭＳ Ｐゴシック"/>
        <family val="3"/>
        <charset val="128"/>
        <scheme val="minor"/>
      </rPr>
      <t>（香港マカオ日帰含）</t>
    </r>
    <rPh sb="4" eb="6">
      <t>ホンコン</t>
    </rPh>
    <rPh sb="9" eb="11">
      <t>ヒガエ</t>
    </rPh>
    <rPh sb="11" eb="12">
      <t>フク</t>
    </rPh>
    <phoneticPr fontId="1"/>
  </si>
  <si>
    <t>注　WTO、euroSTAT、OECD資料を基に著者作成した。中国本土は香港・マカオへの日帰を含む数値であるが、現データの制約から必ずしも整合性が取れていないかもしれない</t>
    <rPh sb="0" eb="1">
      <t>チュウ</t>
    </rPh>
    <rPh sb="19" eb="21">
      <t>シリョウ</t>
    </rPh>
    <rPh sb="22" eb="23">
      <t>モト</t>
    </rPh>
    <rPh sb="24" eb="26">
      <t>チョシャ</t>
    </rPh>
    <rPh sb="26" eb="28">
      <t>サクセイ</t>
    </rPh>
    <rPh sb="31" eb="33">
      <t>チュウゴク</t>
    </rPh>
    <rPh sb="33" eb="35">
      <t>ホンド</t>
    </rPh>
    <rPh sb="36" eb="38">
      <t>ホンコン</t>
    </rPh>
    <rPh sb="44" eb="46">
      <t>ヒガエ</t>
    </rPh>
    <rPh sb="47" eb="48">
      <t>フク</t>
    </rPh>
    <rPh sb="49" eb="51">
      <t>スウチ</t>
    </rPh>
    <rPh sb="56" eb="57">
      <t>ゲン</t>
    </rPh>
    <rPh sb="61" eb="63">
      <t>セイヤク</t>
    </rPh>
    <rPh sb="65" eb="66">
      <t>カナラ</t>
    </rPh>
    <rPh sb="69" eb="72">
      <t>セイゴウセイ</t>
    </rPh>
    <rPh sb="73" eb="74">
      <t>ト</t>
    </rPh>
    <phoneticPr fontId="1"/>
  </si>
  <si>
    <t>未集計</t>
    <rPh sb="0" eb="3">
      <t>ミシュウケイ</t>
    </rPh>
    <phoneticPr fontId="1"/>
  </si>
  <si>
    <t>2016　速報値</t>
    <rPh sb="5" eb="8">
      <t>ソクホウチ</t>
    </rPh>
    <phoneticPr fontId="1"/>
  </si>
  <si>
    <t>注　OECD資料</t>
    <rPh sb="0" eb="1">
      <t>チュウ</t>
    </rPh>
    <rPh sb="6" eb="8">
      <t>シリョウ</t>
    </rPh>
    <phoneticPr fontId="1"/>
  </si>
  <si>
    <t>ソウル</t>
    <phoneticPr fontId="1"/>
  </si>
  <si>
    <t>表2-6　２０１３年　中国本土居住者の訪問都市宿泊数　　　　　　千泊</t>
    <rPh sb="0" eb="1">
      <t>ヒョウ</t>
    </rPh>
    <rPh sb="9" eb="10">
      <t>ネン</t>
    </rPh>
    <rPh sb="11" eb="13">
      <t>チュウゴク</t>
    </rPh>
    <rPh sb="13" eb="15">
      <t>ホンド</t>
    </rPh>
    <rPh sb="15" eb="18">
      <t>キョジュウシャ</t>
    </rPh>
    <rPh sb="19" eb="21">
      <t>ホウモン</t>
    </rPh>
    <rPh sb="21" eb="23">
      <t>トシ</t>
    </rPh>
    <rPh sb="23" eb="25">
      <t>シュクハク</t>
    </rPh>
    <rPh sb="25" eb="26">
      <t>スウ</t>
    </rPh>
    <rPh sb="32" eb="33">
      <t>セン</t>
    </rPh>
    <rPh sb="33" eb="34">
      <t>ハク</t>
    </rPh>
    <phoneticPr fontId="1"/>
  </si>
  <si>
    <t>到着人数　　万人</t>
    <rPh sb="0" eb="2">
      <t>トウチャク</t>
    </rPh>
    <rPh sb="2" eb="4">
      <t>ニンズウ</t>
    </rPh>
    <rPh sb="6" eb="8">
      <t>マンニン</t>
    </rPh>
    <phoneticPr fontId="1"/>
  </si>
  <si>
    <t>表２－１３　　　　2014年/15年香港到着旅客の状況　　</t>
    <rPh sb="0" eb="1">
      <t>ヒョウ</t>
    </rPh>
    <rPh sb="13" eb="14">
      <t>ネン</t>
    </rPh>
    <rPh sb="17" eb="18">
      <t>ネン</t>
    </rPh>
    <rPh sb="18" eb="20">
      <t>ホンコン</t>
    </rPh>
    <rPh sb="20" eb="22">
      <t>トウチャク</t>
    </rPh>
    <rPh sb="22" eb="24">
      <t>リョカク</t>
    </rPh>
    <rPh sb="25" eb="27">
      <t>ジョウキョウ</t>
    </rPh>
    <phoneticPr fontId="1"/>
  </si>
  <si>
    <t>http://koreajoongangdaily.joins.com/news/article/Article.aspx?aid=3017752</t>
    <phoneticPr fontId="1"/>
  </si>
  <si>
    <t>（注）長崎県資料　入域観光客数は入域観光客統計、個人消費額は観光客に対する任意アンケート等による。</t>
    <rPh sb="3" eb="6">
      <t>ナガサキケン</t>
    </rPh>
    <rPh sb="6" eb="8">
      <t>シリョウ</t>
    </rPh>
    <rPh sb="44" eb="45">
      <t>トウ</t>
    </rPh>
    <phoneticPr fontId="1"/>
  </si>
  <si>
    <t>　　　　　　　　　　　　表２－３３　対馬の旅行客数　　　　　　　　　万人</t>
    <rPh sb="12" eb="13">
      <t>ヒョウ</t>
    </rPh>
    <rPh sb="18" eb="20">
      <t>ツシマ</t>
    </rPh>
    <rPh sb="21" eb="24">
      <t>リョコウキャク</t>
    </rPh>
    <rPh sb="24" eb="25">
      <t>カズ</t>
    </rPh>
    <rPh sb="25" eb="27">
      <t>カンキャクスウ</t>
    </rPh>
    <rPh sb="34" eb="36">
      <t>マンニン</t>
    </rPh>
    <phoneticPr fontId="1"/>
  </si>
  <si>
    <t>出国者数B</t>
    <rPh sb="0" eb="3">
      <t>シュッコクシャ</t>
    </rPh>
    <rPh sb="3" eb="4">
      <t>スウ</t>
    </rPh>
    <phoneticPr fontId="1"/>
  </si>
  <si>
    <t>人口A</t>
    <rPh sb="0" eb="2">
      <t>ジンコウ</t>
    </rPh>
    <phoneticPr fontId="1"/>
  </si>
  <si>
    <t>人口比率B/A</t>
    <rPh sb="0" eb="2">
      <t>ジンコウ</t>
    </rPh>
    <rPh sb="2" eb="4">
      <t>ヒリツ</t>
    </rPh>
    <phoneticPr fontId="1"/>
  </si>
  <si>
    <t>入国者数C</t>
    <rPh sb="0" eb="3">
      <t>ニュウコクシャ</t>
    </rPh>
    <rPh sb="3" eb="4">
      <t>スウ</t>
    </rPh>
    <phoneticPr fontId="1"/>
  </si>
  <si>
    <t>人口比率C/A</t>
    <rPh sb="0" eb="2">
      <t>ジンコウ</t>
    </rPh>
    <rPh sb="2" eb="4">
      <t>ヒリツ</t>
    </rPh>
    <phoneticPr fontId="1"/>
  </si>
  <si>
    <t>　　　　　　　　　表３－２　　2015年アセアン諸国の人口及び出国率等　　　千人　　　　　　　　　　　　　　　</t>
    <rPh sb="9" eb="10">
      <t>ヒョウ</t>
    </rPh>
    <rPh sb="19" eb="20">
      <t>ネン</t>
    </rPh>
    <rPh sb="24" eb="26">
      <t>ショコク</t>
    </rPh>
    <rPh sb="27" eb="29">
      <t>ジンコウ</t>
    </rPh>
    <rPh sb="29" eb="30">
      <t>オヨ</t>
    </rPh>
    <rPh sb="31" eb="33">
      <t>シュッコク</t>
    </rPh>
    <rPh sb="33" eb="34">
      <t>リツ</t>
    </rPh>
    <rPh sb="34" eb="35">
      <t>トウ</t>
    </rPh>
    <rPh sb="38" eb="40">
      <t>センニン</t>
    </rPh>
    <phoneticPr fontId="1"/>
  </si>
  <si>
    <t>表３－３　　　　　2015年　アセアン諸国相互人流表　　　　　　　　　千人</t>
    <rPh sb="0" eb="1">
      <t>ヒョウ</t>
    </rPh>
    <rPh sb="13" eb="14">
      <t>ネン</t>
    </rPh>
    <rPh sb="19" eb="21">
      <t>ショコク</t>
    </rPh>
    <rPh sb="21" eb="23">
      <t>ソウゴ</t>
    </rPh>
    <rPh sb="23" eb="24">
      <t>ジン</t>
    </rPh>
    <rPh sb="24" eb="25">
      <t>リュウ</t>
    </rPh>
    <rPh sb="25" eb="26">
      <t>ヒョウ</t>
    </rPh>
    <rPh sb="35" eb="36">
      <t>セン</t>
    </rPh>
    <rPh sb="36" eb="37">
      <t>ニン</t>
    </rPh>
    <phoneticPr fontId="1"/>
  </si>
  <si>
    <t>http://www.italiantouristboard.co.uk/t/docs/158.pdf</t>
    <phoneticPr fontId="69"/>
  </si>
  <si>
    <t>OECD資料</t>
    <rPh sb="4" eb="6">
      <t>シリョウ</t>
    </rPh>
    <phoneticPr fontId="1"/>
  </si>
  <si>
    <t>日本以外の地域データは、2015年データ　https://newspicks.com/news/2002717/body/</t>
    <rPh sb="0" eb="2">
      <t>ニホン</t>
    </rPh>
    <rPh sb="2" eb="4">
      <t>イガイ</t>
    </rPh>
    <rPh sb="5" eb="7">
      <t>チイキ</t>
    </rPh>
    <rPh sb="16" eb="17">
      <t>ネン</t>
    </rPh>
    <phoneticPr fontId="1"/>
  </si>
  <si>
    <t>鹿児島</t>
    <rPh sb="0" eb="3">
      <t>カゴシマ</t>
    </rPh>
    <phoneticPr fontId="1"/>
  </si>
  <si>
    <t>各県人口及び総生産（名目）は内閣府発表の平成25年度数値</t>
    <rPh sb="0" eb="2">
      <t>カクケン</t>
    </rPh>
    <rPh sb="2" eb="4">
      <t>ジンコウ</t>
    </rPh>
    <rPh sb="4" eb="5">
      <t>オヨ</t>
    </rPh>
    <rPh sb="6" eb="9">
      <t>ソウセイサン</t>
    </rPh>
    <rPh sb="10" eb="12">
      <t>メイモク</t>
    </rPh>
    <rPh sb="14" eb="16">
      <t>ナイカク</t>
    </rPh>
    <rPh sb="16" eb="17">
      <t>フ</t>
    </rPh>
    <rPh sb="17" eb="19">
      <t>ハッピョウ</t>
    </rPh>
    <rPh sb="20" eb="22">
      <t>ヘイセイ</t>
    </rPh>
    <rPh sb="24" eb="26">
      <t>ネンド</t>
    </rPh>
    <rPh sb="26" eb="28">
      <t>スウチ</t>
    </rPh>
    <phoneticPr fontId="1"/>
  </si>
  <si>
    <t>　表２－１　　極東地域内の一人当たりの名目GDPの伸び率 　　  US$</t>
    <rPh sb="1" eb="2">
      <t>ヒョウ</t>
    </rPh>
    <rPh sb="7" eb="9">
      <t>キョクトウ</t>
    </rPh>
    <rPh sb="9" eb="11">
      <t>チイキ</t>
    </rPh>
    <rPh sb="11" eb="12">
      <t>ナイ</t>
    </rPh>
    <rPh sb="13" eb="15">
      <t>ヒトリ</t>
    </rPh>
    <rPh sb="15" eb="16">
      <t>ア</t>
    </rPh>
    <rPh sb="19" eb="21">
      <t>メイモク</t>
    </rPh>
    <rPh sb="25" eb="26">
      <t>ノ</t>
    </rPh>
    <rPh sb="27" eb="28">
      <t>リツ</t>
    </rPh>
    <phoneticPr fontId="1"/>
  </si>
  <si>
    <t>表３－１　　アセアン諸国一人当たりの名目GDPの伸び率　　US$</t>
    <rPh sb="0" eb="1">
      <t>ヒョウ</t>
    </rPh>
    <rPh sb="10" eb="12">
      <t>ショコク</t>
    </rPh>
    <rPh sb="12" eb="14">
      <t>ヒトリ</t>
    </rPh>
    <rPh sb="14" eb="15">
      <t>ア</t>
    </rPh>
    <rPh sb="18" eb="20">
      <t>メイモク</t>
    </rPh>
    <rPh sb="24" eb="25">
      <t>ノ</t>
    </rPh>
    <rPh sb="26" eb="27">
      <t>リツ</t>
    </rPh>
    <phoneticPr fontId="1"/>
  </si>
  <si>
    <t>http://www.globalnote.jp/p-data-g/?dno=20&amp;post_no=12796　</t>
    <phoneticPr fontId="1"/>
  </si>
  <si>
    <t>表３－５　　　一人当たりの名目GDPの推移（ＩＭＦ）　　　　US$</t>
    <rPh sb="0" eb="1">
      <t>ヒョウ</t>
    </rPh>
    <rPh sb="7" eb="9">
      <t>ヒトリ</t>
    </rPh>
    <rPh sb="9" eb="10">
      <t>ア</t>
    </rPh>
    <rPh sb="13" eb="15">
      <t>メイモク</t>
    </rPh>
    <rPh sb="19" eb="21">
      <t>スイイ</t>
    </rPh>
    <phoneticPr fontId="1"/>
  </si>
  <si>
    <t>注　国連統計と数値に違いがある。カッコ内は世界順位</t>
    <rPh sb="0" eb="1">
      <t>チュウ</t>
    </rPh>
    <rPh sb="2" eb="4">
      <t>コクレン</t>
    </rPh>
    <rPh sb="4" eb="6">
      <t>トウケイ</t>
    </rPh>
    <rPh sb="7" eb="9">
      <t>スウチ</t>
    </rPh>
    <rPh sb="10" eb="11">
      <t>チガ</t>
    </rPh>
    <rPh sb="19" eb="20">
      <t>ナイ</t>
    </rPh>
    <rPh sb="21" eb="23">
      <t>セカイ</t>
    </rPh>
    <rPh sb="23" eb="25">
      <t>ジュンイ</t>
    </rPh>
    <phoneticPr fontId="1"/>
  </si>
  <si>
    <t>名目GDP/人口</t>
    <rPh sb="0" eb="2">
      <t>メイモク</t>
    </rPh>
    <rPh sb="6" eb="8">
      <t>ジンコウ</t>
    </rPh>
    <phoneticPr fontId="1"/>
  </si>
  <si>
    <t>　　　　　　　　　　　　　　　表２－10　　名目GDP/人と出国（境）率　　　　　　　　　S$</t>
    <rPh sb="15" eb="16">
      <t>ヒョウ</t>
    </rPh>
    <rPh sb="22" eb="24">
      <t>メイモク</t>
    </rPh>
    <rPh sb="28" eb="29">
      <t>ニン</t>
    </rPh>
    <rPh sb="30" eb="32">
      <t>シュッコク</t>
    </rPh>
    <rPh sb="33" eb="34">
      <t>キョウ</t>
    </rPh>
    <rPh sb="35" eb="36">
      <t>リツ</t>
    </rPh>
    <phoneticPr fontId="1"/>
  </si>
  <si>
    <t>表２－３０　　　　　　　韓国到着クルーズ訪問者数　　　千人</t>
    <rPh sb="0" eb="1">
      <t>ヒョウ</t>
    </rPh>
    <rPh sb="12" eb="14">
      <t>カンコク</t>
    </rPh>
    <rPh sb="14" eb="16">
      <t>トウチャク</t>
    </rPh>
    <rPh sb="20" eb="23">
      <t>ホウモンシャ</t>
    </rPh>
    <rPh sb="23" eb="24">
      <t>スウ</t>
    </rPh>
    <rPh sb="27" eb="29">
      <t>センニン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</si>
</sst>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#,##0_ "/>
    <numFmt numFmtId="178" formatCode="0.000"/>
    <numFmt numFmtId="179" formatCode="#,##0.0"/>
    <numFmt numFmtId="180" formatCode="0.0%"/>
  </numFmts>
  <fonts count="8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 tint="4.9989318521683403E-2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1"/>
      <color theme="1" tint="4.9989318521683403E-2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ajor"/>
    </font>
    <font>
      <sz val="10.5"/>
      <color rgb="FF1F3864"/>
      <name val="ＭＳ 明朝"/>
      <family val="1"/>
      <charset val="128"/>
    </font>
    <font>
      <sz val="11"/>
      <color rgb="FF000000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8"/>
      <color rgb="FF00000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</font>
    <font>
      <sz val="10"/>
      <color rgb="FF444444"/>
      <name val="Microsoft YaHei"/>
      <family val="2"/>
      <charset val="134"/>
    </font>
    <font>
      <sz val="18"/>
      <color rgb="FF444444"/>
      <name val="Microsoft YaHei"/>
      <family val="2"/>
      <charset val="134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HGP教科書体"/>
      <family val="1"/>
      <charset val="128"/>
    </font>
    <font>
      <b/>
      <sz val="11"/>
      <color theme="1"/>
      <name val="ＭＳ ゴシック"/>
      <family val="3"/>
      <charset val="128"/>
    </font>
    <font>
      <sz val="10"/>
      <name val="Arial"/>
      <family val="2"/>
    </font>
    <font>
      <sz val="11"/>
      <name val="Arial"/>
      <family val="2"/>
      <charset val="238"/>
    </font>
    <font>
      <sz val="10"/>
      <name val="ＭＳ Ｐゴシック"/>
      <family val="3"/>
      <charset val="128"/>
    </font>
    <font>
      <sz val="10"/>
      <color theme="1" tint="4.9989318521683403E-2"/>
      <name val="Arial"/>
      <family val="2"/>
      <charset val="238"/>
    </font>
    <font>
      <sz val="10"/>
      <color theme="1" tint="4.9989318521683403E-2"/>
      <name val="Arial"/>
      <family val="2"/>
    </font>
    <font>
      <sz val="10"/>
      <color theme="1" tint="4.9989318521683403E-2"/>
      <name val="ＭＳ Ｐゴシック"/>
      <family val="3"/>
      <charset val="128"/>
    </font>
    <font>
      <sz val="10"/>
      <color rgb="FFFF0000"/>
      <name val="Arial"/>
      <family val="2"/>
      <charset val="238"/>
    </font>
    <font>
      <sz val="11"/>
      <name val="Arial"/>
      <family val="2"/>
    </font>
    <font>
      <sz val="11"/>
      <color theme="1" tint="0.249977111117893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</font>
    <font>
      <sz val="8"/>
      <color rgb="FF000000"/>
      <name val="ＭＳ Ｐゴシック"/>
      <family val="2"/>
      <charset val="128"/>
    </font>
    <font>
      <sz val="10"/>
      <color theme="1"/>
      <name val="Century"/>
      <family val="1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Century"/>
      <family val="1"/>
    </font>
    <font>
      <sz val="6"/>
      <color rgb="FF666666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u/>
      <sz val="10"/>
      <color theme="1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rgb="FF333333"/>
      <name val="メイリオ"/>
      <family val="3"/>
      <charset val="128"/>
    </font>
    <font>
      <b/>
      <sz val="9"/>
      <color rgb="FF000000"/>
      <name val="ＭＳ Ｐゴシック"/>
      <family val="3"/>
      <charset val="128"/>
    </font>
    <font>
      <sz val="8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gray125"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Dot">
        <color indexed="64"/>
      </diagonal>
    </border>
    <border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dashDot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9">
    <xf numFmtId="0" fontId="0" fillId="0" borderId="0">
      <alignment vertical="center"/>
    </xf>
    <xf numFmtId="0" fontId="2" fillId="0" borderId="0"/>
    <xf numFmtId="9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/>
    <xf numFmtId="0" fontId="42" fillId="0" borderId="0"/>
    <xf numFmtId="0" fontId="45" fillId="0" borderId="0">
      <alignment vertical="center"/>
    </xf>
    <xf numFmtId="0" fontId="54" fillId="0" borderId="0"/>
    <xf numFmtId="0" fontId="60" fillId="0" borderId="0"/>
    <xf numFmtId="0" fontId="53" fillId="0" borderId="0" applyNumberFormat="0" applyFont="0" applyFill="0" applyBorder="0" applyAlignment="0" applyProtection="0">
      <alignment vertical="top"/>
    </xf>
    <xf numFmtId="38" fontId="6" fillId="0" borderId="0" applyFont="0" applyFill="0" applyBorder="0" applyAlignment="0" applyProtection="0">
      <alignment vertical="center"/>
    </xf>
    <xf numFmtId="0" fontId="53" fillId="0" borderId="0"/>
    <xf numFmtId="0" fontId="39" fillId="0" borderId="0"/>
    <xf numFmtId="0" fontId="53" fillId="0" borderId="0"/>
    <xf numFmtId="0" fontId="71" fillId="0" borderId="0" applyNumberForma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72" fillId="0" borderId="0" applyNumberFormat="0" applyFill="0" applyBorder="0" applyAlignment="0" applyProtection="0">
      <alignment vertical="center"/>
    </xf>
  </cellStyleXfs>
  <cellXfs count="1808">
    <xf numFmtId="0" fontId="0" fillId="0" borderId="0" xfId="0">
      <alignment vertical="center"/>
    </xf>
    <xf numFmtId="2" fontId="0" fillId="0" borderId="0" xfId="0" applyNumberFormat="1">
      <alignment vertical="center"/>
    </xf>
    <xf numFmtId="2" fontId="0" fillId="0" borderId="1" xfId="0" applyNumberFormat="1" applyBorder="1">
      <alignment vertical="center"/>
    </xf>
    <xf numFmtId="0" fontId="0" fillId="0" borderId="8" xfId="0" applyBorder="1">
      <alignment vertical="center"/>
    </xf>
    <xf numFmtId="2" fontId="0" fillId="0" borderId="2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2" fontId="0" fillId="0" borderId="11" xfId="0" applyNumberFormat="1" applyBorder="1">
      <alignment vertical="center"/>
    </xf>
    <xf numFmtId="2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/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" fontId="0" fillId="0" borderId="36" xfId="0" applyNumberFormat="1" applyBorder="1">
      <alignment vertical="center"/>
    </xf>
    <xf numFmtId="2" fontId="0" fillId="0" borderId="36" xfId="0" applyNumberFormat="1" applyBorder="1">
      <alignment vertical="center"/>
    </xf>
    <xf numFmtId="1" fontId="0" fillId="0" borderId="35" xfId="0" applyNumberFormat="1" applyBorder="1">
      <alignment vertical="center"/>
    </xf>
    <xf numFmtId="1" fontId="0" fillId="0" borderId="38" xfId="0" applyNumberFormat="1" applyBorder="1">
      <alignment vertical="center"/>
    </xf>
    <xf numFmtId="1" fontId="0" fillId="0" borderId="39" xfId="0" applyNumberFormat="1" applyBorder="1">
      <alignment vertical="center"/>
    </xf>
    <xf numFmtId="2" fontId="0" fillId="0" borderId="39" xfId="0" applyNumberFormat="1" applyBorder="1">
      <alignment vertical="center"/>
    </xf>
    <xf numFmtId="1" fontId="0" fillId="0" borderId="40" xfId="0" applyNumberFormat="1" applyBorder="1">
      <alignment vertical="center"/>
    </xf>
    <xf numFmtId="1" fontId="0" fillId="0" borderId="5" xfId="0" applyNumberFormat="1" applyBorder="1">
      <alignment vertical="center"/>
    </xf>
    <xf numFmtId="1" fontId="0" fillId="0" borderId="1" xfId="0" applyNumberFormat="1" applyBorder="1">
      <alignment vertical="center"/>
    </xf>
    <xf numFmtId="1" fontId="0" fillId="0" borderId="2" xfId="0" applyNumberFormat="1" applyBorder="1">
      <alignment vertical="center"/>
    </xf>
    <xf numFmtId="0" fontId="0" fillId="0" borderId="41" xfId="0" applyBorder="1" applyAlignment="1">
      <alignment horizontal="right" vertical="center"/>
    </xf>
    <xf numFmtId="1" fontId="0" fillId="0" borderId="42" xfId="0" applyNumberFormat="1" applyBorder="1">
      <alignment vertical="center"/>
    </xf>
    <xf numFmtId="1" fontId="0" fillId="0" borderId="37" xfId="0" applyNumberFormat="1" applyBorder="1">
      <alignment vertical="center"/>
    </xf>
    <xf numFmtId="0" fontId="0" fillId="0" borderId="44" xfId="0" applyBorder="1">
      <alignment vertical="center"/>
    </xf>
    <xf numFmtId="1" fontId="0" fillId="0" borderId="45" xfId="0" applyNumberFormat="1" applyBorder="1">
      <alignment vertical="center"/>
    </xf>
    <xf numFmtId="1" fontId="0" fillId="0" borderId="46" xfId="0" applyNumberFormat="1" applyBorder="1">
      <alignment vertical="center"/>
    </xf>
    <xf numFmtId="2" fontId="0" fillId="0" borderId="46" xfId="0" applyNumberFormat="1" applyBorder="1">
      <alignment vertical="center"/>
    </xf>
    <xf numFmtId="1" fontId="0" fillId="0" borderId="47" xfId="0" applyNumberFormat="1" applyBorder="1">
      <alignment vertical="center"/>
    </xf>
    <xf numFmtId="2" fontId="12" fillId="2" borderId="36" xfId="0" applyNumberFormat="1" applyFont="1" applyFill="1" applyBorder="1">
      <alignment vertical="center"/>
    </xf>
    <xf numFmtId="2" fontId="12" fillId="2" borderId="39" xfId="0" applyNumberFormat="1" applyFont="1" applyFill="1" applyBorder="1">
      <alignment vertical="center"/>
    </xf>
    <xf numFmtId="2" fontId="12" fillId="2" borderId="1" xfId="0" applyNumberFormat="1" applyFont="1" applyFill="1" applyBorder="1">
      <alignment vertical="center"/>
    </xf>
    <xf numFmtId="2" fontId="12" fillId="2" borderId="46" xfId="0" applyNumberFormat="1" applyFont="1" applyFill="1" applyBorder="1">
      <alignment vertical="center"/>
    </xf>
    <xf numFmtId="2" fontId="12" fillId="1" borderId="1" xfId="0" applyNumberFormat="1" applyFont="1" applyFill="1" applyBorder="1">
      <alignment vertical="center"/>
    </xf>
    <xf numFmtId="1" fontId="12" fillId="0" borderId="37" xfId="0" applyNumberFormat="1" applyFont="1" applyBorder="1">
      <alignment vertical="center"/>
    </xf>
    <xf numFmtId="1" fontId="12" fillId="0" borderId="43" xfId="0" applyNumberFormat="1" applyFont="1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48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53" xfId="0" applyFill="1" applyBorder="1">
      <alignment vertical="center"/>
    </xf>
    <xf numFmtId="0" fontId="0" fillId="0" borderId="27" xfId="0" applyFill="1" applyBorder="1">
      <alignment vertical="center"/>
    </xf>
    <xf numFmtId="9" fontId="0" fillId="0" borderId="25" xfId="2" applyFont="1" applyBorder="1" applyAlignment="1">
      <alignment horizontal="center" vertical="center"/>
    </xf>
    <xf numFmtId="9" fontId="0" fillId="0" borderId="26" xfId="2" applyFont="1" applyBorder="1" applyAlignment="1">
      <alignment horizontal="center" vertical="center"/>
    </xf>
    <xf numFmtId="9" fontId="0" fillId="0" borderId="33" xfId="2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9" fontId="14" fillId="0" borderId="51" xfId="0" applyNumberFormat="1" applyFont="1" applyBorder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9" fontId="14" fillId="0" borderId="52" xfId="0" applyNumberFormat="1" applyFont="1" applyBorder="1" applyAlignment="1">
      <alignment horizontal="center" vertical="center"/>
    </xf>
    <xf numFmtId="9" fontId="14" fillId="0" borderId="39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9" fontId="14" fillId="0" borderId="11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1" xfId="0" applyFont="1" applyBorder="1">
      <alignment vertical="center"/>
    </xf>
    <xf numFmtId="3" fontId="12" fillId="0" borderId="1" xfId="0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7" xfId="0" applyBorder="1">
      <alignment vertical="center"/>
    </xf>
    <xf numFmtId="0" fontId="12" fillId="0" borderId="17" xfId="0" applyFont="1" applyBorder="1">
      <alignment vertical="center"/>
    </xf>
    <xf numFmtId="3" fontId="12" fillId="0" borderId="2" xfId="0" applyNumberFormat="1" applyFont="1" applyBorder="1">
      <alignment vertical="center"/>
    </xf>
    <xf numFmtId="0" fontId="12" fillId="0" borderId="11" xfId="0" applyFont="1" applyBorder="1">
      <alignment vertical="center"/>
    </xf>
    <xf numFmtId="3" fontId="12" fillId="0" borderId="12" xfId="0" applyNumberFormat="1" applyFont="1" applyBorder="1">
      <alignment vertical="center"/>
    </xf>
    <xf numFmtId="0" fontId="12" fillId="0" borderId="49" xfId="0" applyFont="1" applyBorder="1">
      <alignment vertical="center"/>
    </xf>
    <xf numFmtId="3" fontId="12" fillId="0" borderId="39" xfId="0" applyNumberFormat="1" applyFont="1" applyBorder="1">
      <alignment vertical="center"/>
    </xf>
    <xf numFmtId="0" fontId="12" fillId="0" borderId="39" xfId="0" applyFont="1" applyBorder="1">
      <alignment vertical="center"/>
    </xf>
    <xf numFmtId="3" fontId="12" fillId="0" borderId="40" xfId="0" applyNumberFormat="1" applyFont="1" applyBorder="1">
      <alignment vertical="center"/>
    </xf>
    <xf numFmtId="0" fontId="12" fillId="0" borderId="18" xfId="0" applyFont="1" applyBorder="1">
      <alignment vertical="center"/>
    </xf>
    <xf numFmtId="3" fontId="12" fillId="0" borderId="11" xfId="0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6" xfId="0" applyFont="1" applyBorder="1" applyAlignment="1">
      <alignment horizontal="right" vertical="center"/>
    </xf>
    <xf numFmtId="0" fontId="15" fillId="0" borderId="6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1" xfId="0" applyFont="1" applyBorder="1" applyAlignment="1">
      <alignment horizontal="right" vertical="center"/>
    </xf>
    <xf numFmtId="0" fontId="15" fillId="0" borderId="48" xfId="0" applyFont="1" applyBorder="1">
      <alignment vertical="center"/>
    </xf>
    <xf numFmtId="0" fontId="15" fillId="0" borderId="37" xfId="0" applyFont="1" applyBorder="1" applyAlignment="1">
      <alignment horizontal="right" vertical="center"/>
    </xf>
    <xf numFmtId="0" fontId="15" fillId="0" borderId="56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40" xfId="0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0" fillId="0" borderId="59" xfId="0" applyBorder="1">
      <alignment vertical="center"/>
    </xf>
    <xf numFmtId="0" fontId="16" fillId="0" borderId="59" xfId="0" applyFont="1" applyFill="1" applyBorder="1" applyAlignment="1">
      <alignment horizontal="right" vertical="center"/>
    </xf>
    <xf numFmtId="0" fontId="16" fillId="0" borderId="44" xfId="0" applyFont="1" applyFill="1" applyBorder="1" applyAlignment="1">
      <alignment horizontal="right" vertical="center"/>
    </xf>
    <xf numFmtId="0" fontId="16" fillId="0" borderId="41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right" vertical="center"/>
    </xf>
    <xf numFmtId="0" fontId="16" fillId="0" borderId="60" xfId="0" applyFont="1" applyFill="1" applyBorder="1" applyAlignment="1">
      <alignment horizontal="right" vertical="center"/>
    </xf>
    <xf numFmtId="0" fontId="17" fillId="0" borderId="61" xfId="0" applyFont="1" applyFill="1" applyBorder="1" applyAlignment="1">
      <alignment horizontal="center" vertical="center"/>
    </xf>
    <xf numFmtId="0" fontId="0" fillId="0" borderId="44" xfId="0" applyFill="1" applyBorder="1">
      <alignment vertical="center"/>
    </xf>
    <xf numFmtId="0" fontId="0" fillId="0" borderId="60" xfId="0" applyFont="1" applyBorder="1">
      <alignment vertical="center"/>
    </xf>
    <xf numFmtId="0" fontId="0" fillId="0" borderId="58" xfId="0" applyFont="1" applyBorder="1">
      <alignment vertical="center"/>
    </xf>
    <xf numFmtId="0" fontId="3" fillId="0" borderId="0" xfId="0" applyFont="1">
      <alignment vertical="center"/>
    </xf>
    <xf numFmtId="0" fontId="0" fillId="0" borderId="6" xfId="0" applyBorder="1">
      <alignment vertical="center"/>
    </xf>
    <xf numFmtId="1" fontId="0" fillId="0" borderId="6" xfId="0" applyNumberFormat="1" applyBorder="1">
      <alignment vertical="center"/>
    </xf>
    <xf numFmtId="1" fontId="0" fillId="0" borderId="11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1" fontId="0" fillId="0" borderId="29" xfId="0" applyNumberFormat="1" applyBorder="1">
      <alignment vertical="center"/>
    </xf>
    <xf numFmtId="1" fontId="0" fillId="0" borderId="7" xfId="0" applyNumberFormat="1" applyBorder="1">
      <alignment vertical="center"/>
    </xf>
    <xf numFmtId="1" fontId="0" fillId="0" borderId="30" xfId="0" applyNumberFormat="1" applyBorder="1">
      <alignment vertical="center"/>
    </xf>
    <xf numFmtId="1" fontId="0" fillId="0" borderId="12" xfId="0" applyNumberFormat="1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52" xfId="0" applyBorder="1">
      <alignment vertical="center"/>
    </xf>
    <xf numFmtId="0" fontId="0" fillId="0" borderId="30" xfId="0" applyBorder="1">
      <alignment vertical="center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29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0" xfId="0" applyFont="1" applyFill="1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2" fontId="0" fillId="0" borderId="40" xfId="0" applyNumberFormat="1" applyBorder="1">
      <alignment vertical="center"/>
    </xf>
    <xf numFmtId="0" fontId="11" fillId="0" borderId="17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0" fontId="30" fillId="0" borderId="74" xfId="0" applyFont="1" applyBorder="1" applyAlignment="1">
      <alignment horizontal="right" vertical="center"/>
    </xf>
    <xf numFmtId="0" fontId="30" fillId="0" borderId="75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2" fontId="11" fillId="0" borderId="2" xfId="0" applyNumberFormat="1" applyFont="1" applyBorder="1">
      <alignment vertical="center"/>
    </xf>
    <xf numFmtId="0" fontId="31" fillId="0" borderId="22" xfId="0" applyFont="1" applyBorder="1" applyAlignment="1">
      <alignment horizontal="right" vertical="center"/>
    </xf>
    <xf numFmtId="0" fontId="31" fillId="0" borderId="35" xfId="0" applyFont="1" applyBorder="1" applyAlignment="1">
      <alignment horizontal="right" vertical="center"/>
    </xf>
    <xf numFmtId="0" fontId="31" fillId="0" borderId="36" xfId="0" applyFont="1" applyBorder="1" applyAlignment="1">
      <alignment horizontal="right" vertical="center"/>
    </xf>
    <xf numFmtId="0" fontId="31" fillId="0" borderId="37" xfId="0" applyFont="1" applyBorder="1" applyAlignment="1">
      <alignment horizontal="right" vertical="center"/>
    </xf>
    <xf numFmtId="0" fontId="31" fillId="0" borderId="24" xfId="0" applyFont="1" applyBorder="1" applyAlignment="1">
      <alignment horizontal="right" vertical="center"/>
    </xf>
    <xf numFmtId="2" fontId="31" fillId="0" borderId="38" xfId="0" applyNumberFormat="1" applyFont="1" applyBorder="1" applyAlignment="1">
      <alignment horizontal="right" vertical="center"/>
    </xf>
    <xf numFmtId="2" fontId="31" fillId="0" borderId="39" xfId="0" applyNumberFormat="1" applyFont="1" applyBorder="1" applyAlignment="1">
      <alignment horizontal="right" vertical="center"/>
    </xf>
    <xf numFmtId="2" fontId="31" fillId="0" borderId="40" xfId="0" applyNumberFormat="1" applyFont="1" applyBorder="1" applyAlignment="1">
      <alignment horizontal="right" vertical="center"/>
    </xf>
    <xf numFmtId="0" fontId="31" fillId="0" borderId="25" xfId="0" applyFont="1" applyBorder="1" applyAlignment="1">
      <alignment horizontal="right" vertical="center"/>
    </xf>
    <xf numFmtId="2" fontId="31" fillId="0" borderId="5" xfId="0" applyNumberFormat="1" applyFont="1" applyBorder="1" applyAlignment="1">
      <alignment horizontal="right" vertical="center"/>
    </xf>
    <xf numFmtId="2" fontId="31" fillId="0" borderId="1" xfId="0" applyNumberFormat="1" applyFont="1" applyBorder="1" applyAlignment="1">
      <alignment horizontal="right" vertical="center"/>
    </xf>
    <xf numFmtId="2" fontId="31" fillId="0" borderId="2" xfId="0" applyNumberFormat="1" applyFont="1" applyBorder="1" applyAlignment="1">
      <alignment horizontal="right" vertical="center"/>
    </xf>
    <xf numFmtId="0" fontId="31" fillId="0" borderId="26" xfId="0" applyFont="1" applyBorder="1" applyAlignment="1">
      <alignment horizontal="right" vertical="center"/>
    </xf>
    <xf numFmtId="2" fontId="31" fillId="0" borderId="30" xfId="0" applyNumberFormat="1" applyFont="1" applyBorder="1" applyAlignment="1">
      <alignment horizontal="right" vertical="center"/>
    </xf>
    <xf numFmtId="2" fontId="31" fillId="0" borderId="11" xfId="0" applyNumberFormat="1" applyFont="1" applyBorder="1" applyAlignment="1">
      <alignment horizontal="right" vertical="center"/>
    </xf>
    <xf numFmtId="2" fontId="31" fillId="0" borderId="12" xfId="0" applyNumberFormat="1" applyFont="1" applyBorder="1" applyAlignment="1">
      <alignment horizontal="right" vertical="center"/>
    </xf>
    <xf numFmtId="2" fontId="31" fillId="0" borderId="12" xfId="0" applyNumberFormat="1" applyFont="1" applyBorder="1">
      <alignment vertical="center"/>
    </xf>
    <xf numFmtId="2" fontId="31" fillId="0" borderId="11" xfId="0" applyNumberFormat="1" applyFont="1" applyBorder="1">
      <alignment vertical="center"/>
    </xf>
    <xf numFmtId="2" fontId="31" fillId="0" borderId="30" xfId="0" applyNumberFormat="1" applyFont="1" applyBorder="1">
      <alignment vertical="center"/>
    </xf>
    <xf numFmtId="0" fontId="31" fillId="0" borderId="76" xfId="0" applyFont="1" applyBorder="1">
      <alignment vertical="center"/>
    </xf>
    <xf numFmtId="0" fontId="31" fillId="0" borderId="1" xfId="0" applyFont="1" applyFill="1" applyBorder="1">
      <alignment vertical="center"/>
    </xf>
    <xf numFmtId="0" fontId="31" fillId="0" borderId="1" xfId="0" applyFont="1" applyBorder="1">
      <alignment vertical="center"/>
    </xf>
    <xf numFmtId="0" fontId="31" fillId="0" borderId="77" xfId="0" applyFont="1" applyBorder="1">
      <alignment vertical="center"/>
    </xf>
    <xf numFmtId="0" fontId="31" fillId="0" borderId="78" xfId="0" applyFont="1" applyBorder="1">
      <alignment vertical="center"/>
    </xf>
    <xf numFmtId="0" fontId="31" fillId="0" borderId="2" xfId="0" applyFont="1" applyBorder="1">
      <alignment vertical="center"/>
    </xf>
    <xf numFmtId="0" fontId="31" fillId="0" borderId="5" xfId="0" applyFont="1" applyBorder="1">
      <alignment vertical="center"/>
    </xf>
    <xf numFmtId="2" fontId="31" fillId="0" borderId="2" xfId="0" applyNumberFormat="1" applyFont="1" applyBorder="1">
      <alignment vertical="center"/>
    </xf>
    <xf numFmtId="2" fontId="31" fillId="0" borderId="1" xfId="0" applyNumberFormat="1" applyFont="1" applyBorder="1">
      <alignment vertical="center"/>
    </xf>
    <xf numFmtId="2" fontId="31" fillId="0" borderId="5" xfId="0" applyNumberFormat="1" applyFont="1" applyBorder="1">
      <alignment vertical="center"/>
    </xf>
    <xf numFmtId="0" fontId="31" fillId="0" borderId="40" xfId="0" applyFont="1" applyBorder="1">
      <alignment vertical="center"/>
    </xf>
    <xf numFmtId="0" fontId="31" fillId="0" borderId="39" xfId="0" applyFont="1" applyBorder="1">
      <alignment vertical="center"/>
    </xf>
    <xf numFmtId="0" fontId="31" fillId="0" borderId="38" xfId="0" applyFont="1" applyBorder="1">
      <alignment vertical="center"/>
    </xf>
    <xf numFmtId="0" fontId="31" fillId="0" borderId="24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2" fillId="0" borderId="79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36" xfId="0" applyFont="1" applyFill="1" applyBorder="1">
      <alignment vertical="center"/>
    </xf>
    <xf numFmtId="0" fontId="31" fillId="0" borderId="37" xfId="0" applyFont="1" applyFill="1" applyBorder="1">
      <alignment vertical="center"/>
    </xf>
    <xf numFmtId="0" fontId="31" fillId="0" borderId="27" xfId="0" applyFont="1" applyFill="1" applyBorder="1" applyAlignment="1">
      <alignment horizontal="left" vertical="center"/>
    </xf>
    <xf numFmtId="0" fontId="31" fillId="0" borderId="25" xfId="0" applyFont="1" applyFill="1" applyBorder="1" applyAlignment="1">
      <alignment horizontal="left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71" xfId="0" applyBorder="1" applyAlignment="1">
      <alignment horizontal="center" vertical="center"/>
    </xf>
    <xf numFmtId="0" fontId="0" fillId="0" borderId="80" xfId="0" applyBorder="1">
      <alignment vertical="center"/>
    </xf>
    <xf numFmtId="0" fontId="0" fillId="0" borderId="43" xfId="0" applyBorder="1">
      <alignment vertical="center"/>
    </xf>
    <xf numFmtId="0" fontId="9" fillId="0" borderId="48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37" xfId="0" applyBorder="1">
      <alignment vertical="center"/>
    </xf>
    <xf numFmtId="0" fontId="0" fillId="0" borderId="54" xfId="0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0" xfId="0">
      <alignment vertical="center"/>
    </xf>
    <xf numFmtId="0" fontId="0" fillId="0" borderId="12" xfId="0" applyFill="1" applyBorder="1" applyAlignment="1">
      <alignment horizontal="right" vertical="center"/>
    </xf>
    <xf numFmtId="0" fontId="0" fillId="0" borderId="48" xfId="0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30" fillId="0" borderId="0" xfId="0" applyFont="1">
      <alignment vertical="center"/>
    </xf>
    <xf numFmtId="0" fontId="0" fillId="0" borderId="49" xfId="0" applyBorder="1">
      <alignment vertical="center"/>
    </xf>
    <xf numFmtId="0" fontId="0" fillId="0" borderId="84" xfId="0" applyBorder="1">
      <alignment vertical="center"/>
    </xf>
    <xf numFmtId="10" fontId="0" fillId="0" borderId="24" xfId="0" applyNumberFormat="1" applyBorder="1">
      <alignment vertical="center"/>
    </xf>
    <xf numFmtId="10" fontId="0" fillId="0" borderId="53" xfId="0" applyNumberFormat="1" applyBorder="1">
      <alignment vertical="center"/>
    </xf>
    <xf numFmtId="0" fontId="0" fillId="0" borderId="33" xfId="0" applyBorder="1">
      <alignment vertical="center"/>
    </xf>
    <xf numFmtId="10" fontId="0" fillId="0" borderId="25" xfId="0" applyNumberFormat="1" applyBorder="1">
      <alignment vertical="center"/>
    </xf>
    <xf numFmtId="10" fontId="0" fillId="0" borderId="33" xfId="0" applyNumberFormat="1" applyBorder="1">
      <alignment vertical="center"/>
    </xf>
    <xf numFmtId="0" fontId="0" fillId="0" borderId="34" xfId="0" applyBorder="1">
      <alignment vertical="center"/>
    </xf>
    <xf numFmtId="0" fontId="0" fillId="0" borderId="15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61" xfId="0" applyFill="1" applyBorder="1">
      <alignment vertical="center"/>
    </xf>
    <xf numFmtId="0" fontId="0" fillId="0" borderId="58" xfId="0" applyFill="1" applyBorder="1">
      <alignment vertical="center"/>
    </xf>
    <xf numFmtId="0" fontId="42" fillId="0" borderId="0" xfId="5"/>
    <xf numFmtId="0" fontId="6" fillId="0" borderId="50" xfId="0" applyFont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43" fillId="0" borderId="0" xfId="5" applyFont="1"/>
    <xf numFmtId="1" fontId="0" fillId="0" borderId="50" xfId="0" applyNumberFormat="1" applyBorder="1">
      <alignment vertical="center"/>
    </xf>
    <xf numFmtId="2" fontId="0" fillId="0" borderId="37" xfId="0" applyNumberFormat="1" applyBorder="1">
      <alignment vertical="center"/>
    </xf>
    <xf numFmtId="1" fontId="0" fillId="0" borderId="56" xfId="0" applyNumberFormat="1" applyBorder="1">
      <alignment vertical="center"/>
    </xf>
    <xf numFmtId="0" fontId="41" fillId="0" borderId="0" xfId="5" applyFont="1"/>
    <xf numFmtId="0" fontId="0" fillId="0" borderId="41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11" fillId="0" borderId="72" xfId="0" applyFont="1" applyBorder="1">
      <alignment vertical="center"/>
    </xf>
    <xf numFmtId="2" fontId="11" fillId="0" borderId="85" xfId="0" applyNumberFormat="1" applyFont="1" applyBorder="1">
      <alignment vertical="center"/>
    </xf>
    <xf numFmtId="0" fontId="11" fillId="0" borderId="11" xfId="0" applyFont="1" applyFill="1" applyBorder="1">
      <alignment vertical="center"/>
    </xf>
    <xf numFmtId="2" fontId="11" fillId="0" borderId="12" xfId="0" applyNumberFormat="1" applyFont="1" applyFill="1" applyBorder="1">
      <alignment vertical="center"/>
    </xf>
    <xf numFmtId="0" fontId="26" fillId="0" borderId="55" xfId="0" applyFont="1" applyFill="1" applyBorder="1">
      <alignment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6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86" xfId="0" applyBorder="1">
      <alignment vertical="center"/>
    </xf>
    <xf numFmtId="0" fontId="0" fillId="0" borderId="53" xfId="0" applyBorder="1">
      <alignment vertical="center"/>
    </xf>
    <xf numFmtId="0" fontId="0" fillId="0" borderId="82" xfId="0" applyFill="1" applyBorder="1">
      <alignment vertical="center"/>
    </xf>
    <xf numFmtId="0" fontId="11" fillId="0" borderId="82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2" fontId="11" fillId="0" borderId="82" xfId="0" applyNumberFormat="1" applyFont="1" applyFill="1" applyBorder="1">
      <alignment vertical="center"/>
    </xf>
    <xf numFmtId="2" fontId="11" fillId="0" borderId="25" xfId="0" applyNumberFormat="1" applyFont="1" applyFill="1" applyBorder="1">
      <alignment vertical="center"/>
    </xf>
    <xf numFmtId="178" fontId="0" fillId="0" borderId="25" xfId="0" applyNumberFormat="1" applyFill="1" applyBorder="1">
      <alignment vertical="center"/>
    </xf>
    <xf numFmtId="0" fontId="0" fillId="0" borderId="25" xfId="0" applyFill="1" applyBorder="1">
      <alignment vertical="center"/>
    </xf>
    <xf numFmtId="0" fontId="0" fillId="0" borderId="24" xfId="0" applyBorder="1" applyAlignment="1">
      <alignment horizontal="center" vertical="center"/>
    </xf>
    <xf numFmtId="1" fontId="11" fillId="0" borderId="82" xfId="0" applyNumberFormat="1" applyFont="1" applyFill="1" applyBorder="1">
      <alignment vertical="center"/>
    </xf>
    <xf numFmtId="0" fontId="11" fillId="0" borderId="25" xfId="0" applyFont="1" applyFill="1" applyBorder="1">
      <alignment vertical="center"/>
    </xf>
    <xf numFmtId="0" fontId="11" fillId="0" borderId="82" xfId="0" applyFont="1" applyFill="1" applyBorder="1" applyAlignment="1">
      <alignment horizontal="right" vertical="center"/>
    </xf>
    <xf numFmtId="0" fontId="11" fillId="0" borderId="82" xfId="0" applyFont="1" applyFill="1" applyBorder="1">
      <alignment vertical="center"/>
    </xf>
    <xf numFmtId="0" fontId="0" fillId="0" borderId="44" xfId="0" applyBorder="1" applyAlignment="1">
      <alignment horizontal="center" vertical="center"/>
    </xf>
    <xf numFmtId="176" fontId="11" fillId="0" borderId="83" xfId="0" applyNumberFormat="1" applyFont="1" applyFill="1" applyBorder="1">
      <alignment vertical="center"/>
    </xf>
    <xf numFmtId="2" fontId="11" fillId="0" borderId="26" xfId="0" applyNumberFormat="1" applyFont="1" applyFill="1" applyBorder="1">
      <alignment vertical="center"/>
    </xf>
    <xf numFmtId="2" fontId="11" fillId="0" borderId="83" xfId="0" applyNumberFormat="1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27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17" xfId="0" applyFill="1" applyBorder="1">
      <alignment vertical="center"/>
    </xf>
    <xf numFmtId="0" fontId="0" fillId="0" borderId="11" xfId="0" applyFill="1" applyBorder="1">
      <alignment vertical="center"/>
    </xf>
    <xf numFmtId="0" fontId="45" fillId="0" borderId="0" xfId="6">
      <alignment vertical="center"/>
    </xf>
    <xf numFmtId="0" fontId="45" fillId="0" borderId="36" xfId="6" applyFill="1" applyBorder="1" applyAlignment="1">
      <alignment horizontal="center" vertical="center"/>
    </xf>
    <xf numFmtId="0" fontId="49" fillId="0" borderId="0" xfId="6" applyFo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0" fillId="0" borderId="35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85" xfId="0" applyBorder="1">
      <alignment vertical="center"/>
    </xf>
    <xf numFmtId="0" fontId="39" fillId="0" borderId="2" xfId="4" applyBorder="1"/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2" xfId="0" applyBorder="1">
      <alignment vertical="center"/>
    </xf>
    <xf numFmtId="0" fontId="34" fillId="0" borderId="4" xfId="4" applyFont="1" applyBorder="1" applyAlignment="1">
      <alignment horizontal="right"/>
    </xf>
    <xf numFmtId="0" fontId="0" fillId="0" borderId="29" xfId="0" applyBorder="1" applyAlignment="1">
      <alignment horizontal="center" vertical="center"/>
    </xf>
    <xf numFmtId="1" fontId="39" fillId="0" borderId="5" xfId="4" applyNumberFormat="1" applyBorder="1"/>
    <xf numFmtId="2" fontId="34" fillId="0" borderId="5" xfId="4" applyNumberFormat="1" applyFont="1" applyBorder="1"/>
    <xf numFmtId="0" fontId="11" fillId="0" borderId="25" xfId="0" applyFont="1" applyBorder="1">
      <alignment vertical="center"/>
    </xf>
    <xf numFmtId="1" fontId="34" fillId="0" borderId="25" xfId="4" applyNumberFormat="1" applyFont="1" applyBorder="1"/>
    <xf numFmtId="1" fontId="3" fillId="0" borderId="26" xfId="0" applyNumberFormat="1" applyFont="1" applyBorder="1">
      <alignment vertical="center"/>
    </xf>
    <xf numFmtId="2" fontId="39" fillId="0" borderId="26" xfId="4" applyNumberFormat="1" applyFill="1" applyBorder="1"/>
    <xf numFmtId="2" fontId="39" fillId="0" borderId="30" xfId="4" applyNumberFormat="1" applyFill="1" applyBorder="1"/>
    <xf numFmtId="0" fontId="0" fillId="0" borderId="89" xfId="0" applyBorder="1">
      <alignment vertical="center"/>
    </xf>
    <xf numFmtId="0" fontId="0" fillId="0" borderId="88" xfId="0" applyFill="1" applyBorder="1">
      <alignment vertical="center"/>
    </xf>
    <xf numFmtId="0" fontId="0" fillId="0" borderId="22" xfId="0" applyBorder="1" applyAlignment="1">
      <alignment vertical="center"/>
    </xf>
    <xf numFmtId="0" fontId="0" fillId="0" borderId="74" xfId="0" applyFill="1" applyBorder="1">
      <alignment vertical="center"/>
    </xf>
    <xf numFmtId="1" fontId="0" fillId="0" borderId="17" xfId="0" applyNumberFormat="1" applyBorder="1">
      <alignment vertical="center"/>
    </xf>
    <xf numFmtId="0" fontId="0" fillId="0" borderId="90" xfId="0" applyFill="1" applyBorder="1">
      <alignment vertical="center"/>
    </xf>
    <xf numFmtId="1" fontId="0" fillId="0" borderId="87" xfId="0" applyNumberFormat="1" applyBorder="1">
      <alignment vertical="center"/>
    </xf>
    <xf numFmtId="0" fontId="0" fillId="0" borderId="6" xfId="0" applyFill="1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91" xfId="0" applyFill="1" applyBorder="1">
      <alignment vertical="center"/>
    </xf>
    <xf numFmtId="0" fontId="0" fillId="0" borderId="56" xfId="0" applyFill="1" applyBorder="1">
      <alignment vertical="center"/>
    </xf>
    <xf numFmtId="0" fontId="0" fillId="0" borderId="87" xfId="0" applyBorder="1" applyAlignment="1">
      <alignment horizontal="right" vertical="center"/>
    </xf>
    <xf numFmtId="0" fontId="11" fillId="0" borderId="1" xfId="0" applyFont="1" applyFill="1" applyBorder="1">
      <alignment vertical="center"/>
    </xf>
    <xf numFmtId="0" fontId="0" fillId="0" borderId="90" xfId="0" applyFill="1" applyBorder="1" applyAlignment="1">
      <alignment horizontal="center" vertical="center"/>
    </xf>
    <xf numFmtId="0" fontId="0" fillId="0" borderId="0" xfId="0" applyFill="1">
      <alignment vertical="center"/>
    </xf>
    <xf numFmtId="4" fontId="53" fillId="0" borderId="12" xfId="0" applyNumberFormat="1" applyFont="1" applyFill="1" applyBorder="1" applyAlignment="1"/>
    <xf numFmtId="4" fontId="53" fillId="0" borderId="11" xfId="0" applyNumberFormat="1" applyFont="1" applyFill="1" applyBorder="1" applyAlignment="1"/>
    <xf numFmtId="4" fontId="53" fillId="0" borderId="30" xfId="0" applyNumberFormat="1" applyFont="1" applyFill="1" applyBorder="1" applyAlignment="1"/>
    <xf numFmtId="4" fontId="53" fillId="0" borderId="18" xfId="0" applyNumberFormat="1" applyFont="1" applyFill="1" applyBorder="1" applyAlignment="1"/>
    <xf numFmtId="0" fontId="53" fillId="0" borderId="26" xfId="0" applyNumberFormat="1" applyFont="1" applyFill="1" applyBorder="1" applyAlignment="1"/>
    <xf numFmtId="4" fontId="53" fillId="0" borderId="2" xfId="0" applyNumberFormat="1" applyFont="1" applyFill="1" applyBorder="1" applyAlignment="1"/>
    <xf numFmtId="4" fontId="53" fillId="0" borderId="92" xfId="0" applyNumberFormat="1" applyFont="1" applyFill="1" applyBorder="1" applyAlignment="1"/>
    <xf numFmtId="4" fontId="53" fillId="0" borderId="93" xfId="0" applyNumberFormat="1" applyFont="1" applyFill="1" applyBorder="1" applyAlignment="1"/>
    <xf numFmtId="4" fontId="53" fillId="0" borderId="17" xfId="0" applyNumberFormat="1" applyFont="1" applyFill="1" applyBorder="1" applyAlignment="1"/>
    <xf numFmtId="0" fontId="53" fillId="0" borderId="25" xfId="0" applyNumberFormat="1" applyFont="1" applyFill="1" applyBorder="1" applyAlignment="1"/>
    <xf numFmtId="179" fontId="53" fillId="0" borderId="2" xfId="0" applyNumberFormat="1" applyFont="1" applyFill="1" applyBorder="1" applyAlignment="1"/>
    <xf numFmtId="4" fontId="53" fillId="0" borderId="40" xfId="0" applyNumberFormat="1" applyFont="1" applyFill="1" applyBorder="1" applyAlignment="1"/>
    <xf numFmtId="4" fontId="53" fillId="0" borderId="39" xfId="0" applyNumberFormat="1" applyFont="1" applyFill="1" applyBorder="1" applyAlignment="1"/>
    <xf numFmtId="4" fontId="53" fillId="0" borderId="38" xfId="0" applyNumberFormat="1" applyFont="1" applyFill="1" applyBorder="1" applyAlignment="1"/>
    <xf numFmtId="4" fontId="53" fillId="0" borderId="49" xfId="0" applyNumberFormat="1" applyFont="1" applyFill="1" applyBorder="1" applyAlignment="1"/>
    <xf numFmtId="0" fontId="53" fillId="0" borderId="24" xfId="0" applyNumberFormat="1" applyFont="1" applyFill="1" applyBorder="1" applyAlignment="1"/>
    <xf numFmtId="4" fontId="53" fillId="0" borderId="40" xfId="7" applyNumberFormat="1" applyFont="1" applyFill="1" applyBorder="1" applyAlignment="1"/>
    <xf numFmtId="4" fontId="53" fillId="0" borderId="39" xfId="7" applyNumberFormat="1" applyFont="1" applyFill="1" applyBorder="1" applyAlignment="1"/>
    <xf numFmtId="4" fontId="53" fillId="0" borderId="49" xfId="7" applyNumberFormat="1" applyFont="1" applyFill="1" applyBorder="1" applyAlignment="1"/>
    <xf numFmtId="0" fontId="53" fillId="0" borderId="24" xfId="7" applyNumberFormat="1" applyFont="1" applyFill="1" applyBorder="1" applyAlignment="1"/>
    <xf numFmtId="4" fontId="53" fillId="0" borderId="7" xfId="0" applyNumberFormat="1" applyFont="1" applyFill="1" applyBorder="1" applyAlignment="1"/>
    <xf numFmtId="4" fontId="53" fillId="0" borderId="6" xfId="0" applyNumberFormat="1" applyFont="1" applyFill="1" applyBorder="1" applyAlignment="1"/>
    <xf numFmtId="4" fontId="53" fillId="0" borderId="29" xfId="0" applyNumberFormat="1" applyFont="1" applyFill="1" applyBorder="1" applyAlignment="1"/>
    <xf numFmtId="4" fontId="53" fillId="0" borderId="16" xfId="0" applyNumberFormat="1" applyFont="1" applyFill="1" applyBorder="1" applyAlignment="1"/>
    <xf numFmtId="0" fontId="53" fillId="0" borderId="27" xfId="0" applyNumberFormat="1" applyFont="1" applyFill="1" applyBorder="1" applyAlignment="1"/>
    <xf numFmtId="4" fontId="53" fillId="0" borderId="37" xfId="0" applyNumberFormat="1" applyFont="1" applyFill="1" applyBorder="1" applyAlignment="1"/>
    <xf numFmtId="4" fontId="53" fillId="0" borderId="36" xfId="0" applyNumberFormat="1" applyFont="1" applyFill="1" applyBorder="1" applyAlignment="1"/>
    <xf numFmtId="4" fontId="53" fillId="0" borderId="35" xfId="0" applyNumberFormat="1" applyFont="1" applyFill="1" applyBorder="1" applyAlignment="1"/>
    <xf numFmtId="4" fontId="53" fillId="0" borderId="48" xfId="0" applyNumberFormat="1" applyFont="1" applyFill="1" applyBorder="1" applyAlignment="1"/>
    <xf numFmtId="0" fontId="53" fillId="0" borderId="22" xfId="0" applyNumberFormat="1" applyFont="1" applyFill="1" applyBorder="1" applyAlignment="1"/>
    <xf numFmtId="4" fontId="56" fillId="0" borderId="17" xfId="0" applyNumberFormat="1" applyFont="1" applyFill="1" applyBorder="1" applyAlignment="1"/>
    <xf numFmtId="0" fontId="57" fillId="0" borderId="25" xfId="0" applyNumberFormat="1" applyFont="1" applyFill="1" applyBorder="1" applyAlignment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59" fillId="0" borderId="0" xfId="0" applyNumberFormat="1" applyFont="1" applyFill="1" applyBorder="1" applyAlignment="1"/>
    <xf numFmtId="0" fontId="53" fillId="0" borderId="0" xfId="0" applyNumberFormat="1" applyFont="1" applyFill="1" applyBorder="1" applyAlignment="1"/>
    <xf numFmtId="0" fontId="0" fillId="0" borderId="92" xfId="0" applyBorder="1">
      <alignment vertical="center"/>
    </xf>
    <xf numFmtId="180" fontId="0" fillId="0" borderId="92" xfId="0" applyNumberFormat="1" applyBorder="1">
      <alignment vertical="center"/>
    </xf>
    <xf numFmtId="176" fontId="0" fillId="0" borderId="92" xfId="0" applyNumberFormat="1" applyBorder="1">
      <alignment vertical="center"/>
    </xf>
    <xf numFmtId="0" fontId="26" fillId="0" borderId="0" xfId="0" applyFont="1">
      <alignment vertical="center"/>
    </xf>
    <xf numFmtId="2" fontId="0" fillId="0" borderId="92" xfId="0" applyNumberFormat="1" applyBorder="1">
      <alignment vertical="center"/>
    </xf>
    <xf numFmtId="2" fontId="0" fillId="0" borderId="92" xfId="0" applyNumberFormat="1" applyBorder="1" applyAlignment="1">
      <alignment horizontal="right" vertical="center"/>
    </xf>
    <xf numFmtId="2" fontId="29" fillId="0" borderId="0" xfId="0" applyNumberFormat="1" applyFont="1" applyBorder="1">
      <alignment vertical="center"/>
    </xf>
    <xf numFmtId="0" fontId="0" fillId="0" borderId="0" xfId="0" applyAlignment="1">
      <alignment vertical="center"/>
    </xf>
    <xf numFmtId="0" fontId="0" fillId="0" borderId="29" xfId="0" applyBorder="1">
      <alignment vertical="center"/>
    </xf>
    <xf numFmtId="0" fontId="0" fillId="0" borderId="93" xfId="0" applyBorder="1">
      <alignment vertical="center"/>
    </xf>
    <xf numFmtId="2" fontId="0" fillId="0" borderId="93" xfId="0" applyNumberFormat="1" applyBorder="1">
      <alignment vertical="center"/>
    </xf>
    <xf numFmtId="2" fontId="11" fillId="0" borderId="32" xfId="0" applyNumberFormat="1" applyFon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97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0" fillId="0" borderId="98" xfId="0" applyBorder="1">
      <alignment vertical="center"/>
    </xf>
    <xf numFmtId="2" fontId="0" fillId="0" borderId="99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11" fillId="0" borderId="97" xfId="0" applyNumberFormat="1" applyFont="1" applyBorder="1" applyAlignment="1">
      <alignment horizontal="center" vertical="center"/>
    </xf>
    <xf numFmtId="2" fontId="11" fillId="0" borderId="34" xfId="0" applyNumberFormat="1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27" xfId="0" applyBorder="1" applyAlignment="1"/>
    <xf numFmtId="0" fontId="0" fillId="0" borderId="97" xfId="0" applyBorder="1" applyAlignment="1"/>
    <xf numFmtId="0" fontId="0" fillId="0" borderId="25" xfId="0" applyBorder="1" applyAlignment="1"/>
    <xf numFmtId="0" fontId="61" fillId="0" borderId="25" xfId="0" applyFont="1" applyBorder="1" applyAlignment="1"/>
    <xf numFmtId="0" fontId="0" fillId="0" borderId="22" xfId="0" applyBorder="1" applyAlignment="1"/>
    <xf numFmtId="0" fontId="0" fillId="0" borderId="35" xfId="0" applyBorder="1">
      <alignment vertical="center"/>
    </xf>
    <xf numFmtId="0" fontId="0" fillId="0" borderId="31" xfId="0" applyBorder="1" applyAlignment="1"/>
    <xf numFmtId="0" fontId="0" fillId="0" borderId="53" xfId="0" applyBorder="1" applyAlignment="1"/>
    <xf numFmtId="2" fontId="0" fillId="0" borderId="97" xfId="0" applyNumberFormat="1" applyBorder="1" applyAlignment="1"/>
    <xf numFmtId="0" fontId="0" fillId="0" borderId="26" xfId="0" applyBorder="1" applyAlignment="1"/>
    <xf numFmtId="0" fontId="0" fillId="0" borderId="34" xfId="0" applyBorder="1" applyAlignment="1"/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62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64" fillId="0" borderId="0" xfId="0" applyFont="1">
      <alignment vertical="center"/>
    </xf>
    <xf numFmtId="0" fontId="16" fillId="0" borderId="12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30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92" xfId="0" applyFont="1" applyBorder="1" applyAlignment="1">
      <alignment horizontal="right" vertical="center"/>
    </xf>
    <xf numFmtId="0" fontId="16" fillId="0" borderId="93" xfId="0" applyFont="1" applyBorder="1" applyAlignment="1">
      <alignment horizontal="right" vertical="center"/>
    </xf>
    <xf numFmtId="0" fontId="16" fillId="0" borderId="25" xfId="0" applyFont="1" applyBorder="1" applyAlignment="1">
      <alignment horizontal="center" vertical="center"/>
    </xf>
    <xf numFmtId="0" fontId="65" fillId="0" borderId="26" xfId="0" applyFont="1" applyBorder="1" applyAlignment="1">
      <alignment horizontal="center" vertical="center"/>
    </xf>
    <xf numFmtId="0" fontId="65" fillId="0" borderId="25" xfId="0" applyFont="1" applyBorder="1" applyAlignment="1">
      <alignment horizontal="center" vertical="center"/>
    </xf>
    <xf numFmtId="0" fontId="65" fillId="0" borderId="2" xfId="0" applyFont="1" applyBorder="1" applyAlignment="1">
      <alignment horizontal="right" vertical="center"/>
    </xf>
    <xf numFmtId="0" fontId="66" fillId="0" borderId="25" xfId="0" applyFont="1" applyBorder="1" applyAlignment="1">
      <alignment horizontal="center" vertical="center"/>
    </xf>
    <xf numFmtId="0" fontId="65" fillId="0" borderId="93" xfId="0" applyFont="1" applyBorder="1" applyAlignment="1">
      <alignment horizontal="right" vertical="center"/>
    </xf>
    <xf numFmtId="0" fontId="0" fillId="0" borderId="100" xfId="0" applyBorder="1">
      <alignment vertical="center"/>
    </xf>
    <xf numFmtId="0" fontId="34" fillId="0" borderId="92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67" fillId="0" borderId="0" xfId="0" applyFont="1" applyAlignment="1">
      <alignment horizontal="justify" vertical="center"/>
    </xf>
    <xf numFmtId="0" fontId="36" fillId="0" borderId="0" xfId="0" applyFont="1" applyBorder="1" applyAlignment="1">
      <alignment horizontal="justify" vertical="center"/>
    </xf>
    <xf numFmtId="0" fontId="16" fillId="0" borderId="3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34" fillId="0" borderId="29" xfId="0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0" fontId="0" fillId="0" borderId="6" xfId="0" applyFont="1" applyBorder="1" applyAlignment="1"/>
    <xf numFmtId="0" fontId="0" fillId="0" borderId="97" xfId="0" applyBorder="1" applyAlignment="1">
      <alignment horizontal="right" vertical="center"/>
    </xf>
    <xf numFmtId="0" fontId="34" fillId="0" borderId="93" xfId="0" applyFont="1" applyBorder="1" applyAlignment="1">
      <alignment horizontal="right" vertical="center"/>
    </xf>
    <xf numFmtId="0" fontId="34" fillId="0" borderId="2" xfId="0" applyFont="1" applyBorder="1" applyAlignment="1">
      <alignment horizontal="right" vertical="center"/>
    </xf>
    <xf numFmtId="0" fontId="0" fillId="0" borderId="92" xfId="0" applyFont="1" applyBorder="1" applyAlignment="1"/>
    <xf numFmtId="0" fontId="0" fillId="0" borderId="97" xfId="0" applyBorder="1">
      <alignment vertical="center"/>
    </xf>
    <xf numFmtId="2" fontId="34" fillId="0" borderId="93" xfId="0" applyNumberFormat="1" applyFont="1" applyBorder="1" applyAlignment="1">
      <alignment horizontal="right" vertical="center"/>
    </xf>
    <xf numFmtId="2" fontId="34" fillId="0" borderId="2" xfId="0" applyNumberFormat="1" applyFont="1" applyBorder="1" applyAlignment="1">
      <alignment horizontal="right" vertical="center"/>
    </xf>
    <xf numFmtId="2" fontId="0" fillId="0" borderId="0" xfId="0" applyNumberFormat="1" applyBorder="1">
      <alignment vertical="center"/>
    </xf>
    <xf numFmtId="2" fontId="0" fillId="0" borderId="14" xfId="0" applyNumberFormat="1" applyBorder="1">
      <alignment vertical="center"/>
    </xf>
    <xf numFmtId="2" fontId="0" fillId="0" borderId="92" xfId="0" applyNumberFormat="1" applyFont="1" applyBorder="1" applyAlignment="1"/>
    <xf numFmtId="2" fontId="0" fillId="0" borderId="2" xfId="0" applyNumberFormat="1" applyFont="1" applyBorder="1" applyAlignment="1"/>
    <xf numFmtId="0" fontId="0" fillId="0" borderId="97" xfId="0" applyBorder="1" applyAlignment="1">
      <alignment horizontal="center" vertical="center"/>
    </xf>
    <xf numFmtId="2" fontId="16" fillId="0" borderId="2" xfId="0" applyNumberFormat="1" applyFont="1" applyBorder="1" applyAlignment="1">
      <alignment horizontal="right" vertical="center"/>
    </xf>
    <xf numFmtId="0" fontId="0" fillId="0" borderId="92" xfId="0" applyFill="1" applyBorder="1">
      <alignment vertical="center"/>
    </xf>
    <xf numFmtId="0" fontId="34" fillId="0" borderId="93" xfId="0" applyFont="1" applyFill="1" applyBorder="1" applyAlignment="1">
      <alignment horizontal="right" vertical="center"/>
    </xf>
    <xf numFmtId="0" fontId="34" fillId="0" borderId="2" xfId="0" applyFont="1" applyFill="1" applyBorder="1" applyAlignment="1">
      <alignment horizontal="right" vertical="center"/>
    </xf>
    <xf numFmtId="0" fontId="34" fillId="0" borderId="92" xfId="0" applyFont="1" applyFill="1" applyBorder="1" applyAlignment="1">
      <alignment horizontal="right" vertical="center"/>
    </xf>
    <xf numFmtId="2" fontId="0" fillId="0" borderId="18" xfId="0" applyNumberFormat="1" applyBorder="1">
      <alignment vertical="center"/>
    </xf>
    <xf numFmtId="2" fontId="0" fillId="0" borderId="58" xfId="0" applyNumberFormat="1" applyBorder="1">
      <alignment vertical="center"/>
    </xf>
    <xf numFmtId="0" fontId="34" fillId="0" borderId="11" xfId="0" applyFont="1" applyFill="1" applyBorder="1" applyAlignment="1">
      <alignment horizontal="right" vertical="center"/>
    </xf>
    <xf numFmtId="0" fontId="34" fillId="0" borderId="12" xfId="0" applyFont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40" xfId="0" applyFill="1" applyBorder="1">
      <alignment vertical="center"/>
    </xf>
    <xf numFmtId="1" fontId="11" fillId="0" borderId="40" xfId="0" applyNumberFormat="1" applyFont="1" applyFill="1" applyBorder="1" applyAlignment="1"/>
    <xf numFmtId="0" fontId="39" fillId="0" borderId="40" xfId="4" applyBorder="1"/>
    <xf numFmtId="0" fontId="0" fillId="0" borderId="92" xfId="0" applyFill="1" applyBorder="1" applyAlignment="1">
      <alignment horizontal="right"/>
    </xf>
    <xf numFmtId="1" fontId="0" fillId="0" borderId="2" xfId="0" applyNumberFormat="1" applyFill="1" applyBorder="1" applyAlignment="1"/>
    <xf numFmtId="0" fontId="39" fillId="0" borderId="92" xfId="4" applyBorder="1" applyAlignment="1">
      <alignment horizontal="right"/>
    </xf>
    <xf numFmtId="0" fontId="0" fillId="0" borderId="92" xfId="0" applyBorder="1" applyAlignment="1">
      <alignment horizontal="left" vertical="center"/>
    </xf>
    <xf numFmtId="0" fontId="0" fillId="0" borderId="92" xfId="0" applyFill="1" applyBorder="1" applyAlignment="1"/>
    <xf numFmtId="2" fontId="0" fillId="0" borderId="96" xfId="0" applyNumberFormat="1" applyFill="1" applyBorder="1">
      <alignment vertical="center"/>
    </xf>
    <xf numFmtId="2" fontId="0" fillId="0" borderId="96" xfId="0" applyNumberFormat="1" applyBorder="1">
      <alignment vertical="center"/>
    </xf>
    <xf numFmtId="0" fontId="0" fillId="0" borderId="93" xfId="0" applyBorder="1" applyAlignment="1">
      <alignment horizontal="center"/>
    </xf>
    <xf numFmtId="0" fontId="7" fillId="0" borderId="92" xfId="8" applyFont="1" applyBorder="1" applyAlignment="1">
      <alignment horizontal="center"/>
    </xf>
    <xf numFmtId="0" fontId="7" fillId="0" borderId="2" xfId="8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/>
    </xf>
    <xf numFmtId="0" fontId="39" fillId="0" borderId="0" xfId="4"/>
    <xf numFmtId="0" fontId="68" fillId="0" borderId="0" xfId="0" applyFont="1">
      <alignment vertical="center"/>
    </xf>
    <xf numFmtId="1" fontId="11" fillId="0" borderId="0" xfId="0" applyNumberFormat="1" applyFont="1" applyAlignment="1"/>
    <xf numFmtId="0" fontId="0" fillId="0" borderId="0" xfId="0" applyAlignment="1">
      <alignment horizontal="right"/>
    </xf>
    <xf numFmtId="1" fontId="0" fillId="0" borderId="0" xfId="0" applyNumberFormat="1" applyAlignment="1"/>
    <xf numFmtId="0" fontId="16" fillId="0" borderId="16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94" xfId="0" applyFont="1" applyBorder="1" applyAlignment="1">
      <alignment horizontal="right" vertical="center"/>
    </xf>
    <xf numFmtId="2" fontId="11" fillId="0" borderId="96" xfId="0" applyNumberFormat="1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2" xfId="0" applyFont="1" applyBorder="1">
      <alignment vertical="center"/>
    </xf>
    <xf numFmtId="0" fontId="26" fillId="0" borderId="0" xfId="0" applyFont="1" applyFill="1" applyBorder="1">
      <alignment vertical="center"/>
    </xf>
    <xf numFmtId="0" fontId="24" fillId="0" borderId="0" xfId="0" applyFont="1" applyBorder="1">
      <alignment vertical="center"/>
    </xf>
    <xf numFmtId="0" fontId="0" fillId="0" borderId="12" xfId="0" applyBorder="1" applyAlignment="1">
      <alignment horizontal="center" vertical="center"/>
    </xf>
    <xf numFmtId="1" fontId="0" fillId="0" borderId="92" xfId="0" applyNumberFormat="1" applyBorder="1">
      <alignment vertical="center"/>
    </xf>
    <xf numFmtId="1" fontId="0" fillId="0" borderId="93" xfId="0" applyNumberFormat="1" applyBorder="1">
      <alignment vertical="center"/>
    </xf>
    <xf numFmtId="0" fontId="0" fillId="0" borderId="0" xfId="0">
      <alignment vertical="center"/>
    </xf>
    <xf numFmtId="0" fontId="0" fillId="0" borderId="104" xfId="0" applyBorder="1">
      <alignment vertical="center"/>
    </xf>
    <xf numFmtId="0" fontId="0" fillId="0" borderId="104" xfId="0" applyBorder="1" applyAlignment="1">
      <alignment horizontal="right" vertical="center"/>
    </xf>
    <xf numFmtId="1" fontId="11" fillId="0" borderId="92" xfId="0" applyNumberFormat="1" applyFont="1" applyBorder="1">
      <alignment vertical="center"/>
    </xf>
    <xf numFmtId="1" fontId="11" fillId="0" borderId="93" xfId="0" applyNumberFormat="1" applyFont="1" applyBorder="1">
      <alignment vertical="center"/>
    </xf>
    <xf numFmtId="1" fontId="0" fillId="0" borderId="105" xfId="0" applyNumberFormat="1" applyBorder="1">
      <alignment vertical="center"/>
    </xf>
    <xf numFmtId="1" fontId="0" fillId="0" borderId="104" xfId="0" applyNumberFormat="1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2" xfId="0" applyBorder="1">
      <alignment vertical="center"/>
    </xf>
    <xf numFmtId="0" fontId="0" fillId="0" borderId="108" xfId="0" applyBorder="1">
      <alignment vertical="center"/>
    </xf>
    <xf numFmtId="1" fontId="31" fillId="0" borderId="0" xfId="0" applyNumberFormat="1" applyFont="1" applyFill="1" applyBorder="1">
      <alignment vertical="center"/>
    </xf>
    <xf numFmtId="0" fontId="31" fillId="0" borderId="92" xfId="0" applyFont="1" applyFill="1" applyBorder="1">
      <alignment vertical="center"/>
    </xf>
    <xf numFmtId="0" fontId="31" fillId="0" borderId="48" xfId="0" applyFont="1" applyFill="1" applyBorder="1" applyAlignment="1">
      <alignment horizontal="center" vertical="center"/>
    </xf>
    <xf numFmtId="0" fontId="31" fillId="0" borderId="17" xfId="0" applyFont="1" applyFill="1" applyBorder="1">
      <alignment vertical="center"/>
    </xf>
    <xf numFmtId="1" fontId="31" fillId="0" borderId="18" xfId="0" applyNumberFormat="1" applyFont="1" applyFill="1" applyBorder="1">
      <alignment vertical="center"/>
    </xf>
    <xf numFmtId="0" fontId="11" fillId="0" borderId="74" xfId="0" applyFont="1" applyBorder="1">
      <alignment vertical="center"/>
    </xf>
    <xf numFmtId="0" fontId="33" fillId="0" borderId="0" xfId="0" applyFont="1" applyFill="1" applyBorder="1" applyAlignment="1">
      <alignment vertical="center"/>
    </xf>
    <xf numFmtId="0" fontId="11" fillId="0" borderId="88" xfId="0" applyFont="1" applyBorder="1">
      <alignment vertical="center"/>
    </xf>
    <xf numFmtId="0" fontId="31" fillId="0" borderId="106" xfId="0" applyFont="1" applyFill="1" applyBorder="1">
      <alignment vertical="center"/>
    </xf>
    <xf numFmtId="0" fontId="31" fillId="0" borderId="106" xfId="0" applyFont="1" applyFill="1" applyBorder="1" applyAlignment="1">
      <alignment horizontal="center" vertical="center"/>
    </xf>
    <xf numFmtId="0" fontId="31" fillId="0" borderId="107" xfId="0" applyFont="1" applyFill="1" applyBorder="1" applyAlignment="1">
      <alignment vertical="center"/>
    </xf>
    <xf numFmtId="0" fontId="11" fillId="0" borderId="88" xfId="0" applyFont="1" applyFill="1" applyBorder="1">
      <alignment vertical="center"/>
    </xf>
    <xf numFmtId="0" fontId="31" fillId="0" borderId="112" xfId="0" applyFont="1" applyFill="1" applyBorder="1">
      <alignment vertical="center"/>
    </xf>
    <xf numFmtId="0" fontId="31" fillId="0" borderId="113" xfId="0" applyFont="1" applyFill="1" applyBorder="1">
      <alignment vertical="center"/>
    </xf>
    <xf numFmtId="0" fontId="11" fillId="0" borderId="91" xfId="0" applyFont="1" applyFill="1" applyBorder="1">
      <alignment vertical="center"/>
    </xf>
    <xf numFmtId="0" fontId="31" fillId="0" borderId="113" xfId="0" applyFont="1" applyFill="1" applyBorder="1" applyAlignment="1">
      <alignment horizontal="right" vertical="center"/>
    </xf>
    <xf numFmtId="0" fontId="31" fillId="0" borderId="113" xfId="0" applyFont="1" applyFill="1" applyBorder="1" applyAlignment="1">
      <alignment horizontal="center" vertical="center"/>
    </xf>
    <xf numFmtId="0" fontId="31" fillId="0" borderId="114" xfId="0" applyFont="1" applyFill="1" applyBorder="1" applyAlignment="1">
      <alignment vertical="center"/>
    </xf>
    <xf numFmtId="0" fontId="11" fillId="0" borderId="91" xfId="0" applyFont="1" applyBorder="1">
      <alignment vertical="center"/>
    </xf>
    <xf numFmtId="1" fontId="31" fillId="0" borderId="52" xfId="0" applyNumberFormat="1" applyFont="1" applyFill="1" applyBorder="1">
      <alignment vertical="center"/>
    </xf>
    <xf numFmtId="0" fontId="33" fillId="1" borderId="48" xfId="0" applyFont="1" applyFill="1" applyBorder="1">
      <alignment vertical="center"/>
    </xf>
    <xf numFmtId="0" fontId="33" fillId="1" borderId="36" xfId="0" applyFont="1" applyFill="1" applyBorder="1">
      <alignment vertical="center"/>
    </xf>
    <xf numFmtId="1" fontId="33" fillId="1" borderId="48" xfId="0" applyNumberFormat="1" applyFont="1" applyFill="1" applyBorder="1">
      <alignment vertical="center"/>
    </xf>
    <xf numFmtId="0" fontId="33" fillId="1" borderId="36" xfId="0" applyFont="1" applyFill="1" applyBorder="1" applyAlignment="1">
      <alignment horizontal="right" vertical="center"/>
    </xf>
    <xf numFmtId="0" fontId="33" fillId="1" borderId="37" xfId="0" applyFont="1" applyFill="1" applyBorder="1" applyAlignment="1">
      <alignment vertical="center"/>
    </xf>
    <xf numFmtId="1" fontId="33" fillId="1" borderId="36" xfId="0" applyNumberFormat="1" applyFont="1" applyFill="1" applyBorder="1">
      <alignment vertical="center"/>
    </xf>
    <xf numFmtId="0" fontId="31" fillId="1" borderId="37" xfId="0" applyFont="1" applyFill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4" xfId="0" applyBorder="1">
      <alignment vertical="center"/>
    </xf>
    <xf numFmtId="0" fontId="0" fillId="0" borderId="116" xfId="0" applyBorder="1">
      <alignment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2" fontId="0" fillId="0" borderId="106" xfId="0" applyNumberFormat="1" applyBorder="1">
      <alignment vertical="center"/>
    </xf>
    <xf numFmtId="2" fontId="0" fillId="0" borderId="104" xfId="0" applyNumberFormat="1" applyBorder="1">
      <alignment vertical="center"/>
    </xf>
    <xf numFmtId="176" fontId="0" fillId="0" borderId="106" xfId="0" applyNumberFormat="1" applyBorder="1">
      <alignment vertical="center"/>
    </xf>
    <xf numFmtId="176" fontId="0" fillId="0" borderId="104" xfId="0" applyNumberFormat="1" applyBorder="1">
      <alignment vertical="center"/>
    </xf>
    <xf numFmtId="1" fontId="0" fillId="0" borderId="106" xfId="0" applyNumberFormat="1" applyBorder="1">
      <alignment vertical="center"/>
    </xf>
    <xf numFmtId="1" fontId="0" fillId="0" borderId="107" xfId="0" applyNumberFormat="1" applyBorder="1">
      <alignment vertical="center"/>
    </xf>
    <xf numFmtId="0" fontId="0" fillId="0" borderId="112" xfId="0" applyBorder="1" applyAlignment="1">
      <alignment horizontal="center" vertical="center"/>
    </xf>
    <xf numFmtId="2" fontId="0" fillId="0" borderId="116" xfId="0" applyNumberFormat="1" applyBorder="1">
      <alignment vertical="center"/>
    </xf>
    <xf numFmtId="0" fontId="11" fillId="0" borderId="18" xfId="0" applyFont="1" applyBorder="1" applyAlignment="1">
      <alignment horizontal="center" vertical="center"/>
    </xf>
    <xf numFmtId="2" fontId="0" fillId="0" borderId="11" xfId="0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1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>
      <alignment vertical="center"/>
    </xf>
    <xf numFmtId="0" fontId="0" fillId="0" borderId="123" xfId="0" applyBorder="1">
      <alignment vertical="center"/>
    </xf>
    <xf numFmtId="0" fontId="11" fillId="0" borderId="123" xfId="0" applyFont="1" applyBorder="1">
      <alignment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>
      <alignment vertical="center"/>
    </xf>
    <xf numFmtId="0" fontId="0" fillId="0" borderId="126" xfId="0" applyBorder="1">
      <alignment vertical="center"/>
    </xf>
    <xf numFmtId="0" fontId="0" fillId="3" borderId="121" xfId="0" applyFill="1" applyBorder="1" applyAlignment="1">
      <alignment horizontal="center" vertical="center"/>
    </xf>
    <xf numFmtId="0" fontId="0" fillId="3" borderId="123" xfId="0" applyFill="1" applyBorder="1">
      <alignment vertical="center"/>
    </xf>
    <xf numFmtId="0" fontId="0" fillId="3" borderId="124" xfId="0" applyFill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3" borderId="131" xfId="0" applyFill="1" applyBorder="1">
      <alignment vertical="center"/>
    </xf>
    <xf numFmtId="0" fontId="0" fillId="0" borderId="131" xfId="0" applyBorder="1">
      <alignment vertical="center"/>
    </xf>
    <xf numFmtId="0" fontId="0" fillId="0" borderId="105" xfId="0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31" fillId="0" borderId="25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0" fillId="0" borderId="118" xfId="0" applyBorder="1" applyAlignment="1">
      <alignment horizontal="left" vertical="center"/>
    </xf>
    <xf numFmtId="38" fontId="0" fillId="0" borderId="109" xfId="10" applyFont="1" applyBorder="1" applyAlignment="1">
      <alignment horizontal="right" vertical="center"/>
    </xf>
    <xf numFmtId="38" fontId="0" fillId="0" borderId="107" xfId="10" applyFont="1" applyBorder="1" applyAlignment="1">
      <alignment horizontal="right" vertical="center"/>
    </xf>
    <xf numFmtId="1" fontId="0" fillId="0" borderId="127" xfId="0" applyNumberFormat="1" applyBorder="1" applyAlignment="1">
      <alignment horizontal="right" vertical="center"/>
    </xf>
    <xf numFmtId="1" fontId="0" fillId="0" borderId="123" xfId="0" applyNumberFormat="1" applyBorder="1" applyAlignment="1">
      <alignment horizontal="right" vertical="center"/>
    </xf>
    <xf numFmtId="1" fontId="0" fillId="0" borderId="128" xfId="0" applyNumberFormat="1" applyBorder="1" applyAlignment="1">
      <alignment horizontal="right" vertical="center"/>
    </xf>
    <xf numFmtId="1" fontId="0" fillId="0" borderId="126" xfId="0" applyNumberFormat="1" applyBorder="1" applyAlignment="1">
      <alignment horizontal="right" vertical="center"/>
    </xf>
    <xf numFmtId="180" fontId="0" fillId="0" borderId="122" xfId="2" applyNumberFormat="1" applyFont="1" applyBorder="1">
      <alignment vertical="center"/>
    </xf>
    <xf numFmtId="180" fontId="0" fillId="0" borderId="125" xfId="2" applyNumberFormat="1" applyFont="1" applyBorder="1">
      <alignment vertical="center"/>
    </xf>
    <xf numFmtId="0" fontId="0" fillId="0" borderId="132" xfId="0" applyBorder="1" applyAlignment="1">
      <alignment horizontal="center" vertical="center"/>
    </xf>
    <xf numFmtId="0" fontId="0" fillId="0" borderId="120" xfId="0" applyBorder="1">
      <alignment vertical="center"/>
    </xf>
    <xf numFmtId="0" fontId="0" fillId="0" borderId="129" xfId="0" applyBorder="1">
      <alignment vertical="center"/>
    </xf>
    <xf numFmtId="2" fontId="0" fillId="0" borderId="38" xfId="0" applyNumberFormat="1" applyBorder="1">
      <alignment vertical="center"/>
    </xf>
    <xf numFmtId="2" fontId="0" fillId="0" borderId="120" xfId="0" applyNumberFormat="1" applyBorder="1">
      <alignment vertical="center"/>
    </xf>
    <xf numFmtId="2" fontId="0" fillId="0" borderId="122" xfId="0" applyNumberFormat="1" applyBorder="1">
      <alignment vertical="center"/>
    </xf>
    <xf numFmtId="2" fontId="0" fillId="0" borderId="123" xfId="0" applyNumberFormat="1" applyBorder="1">
      <alignment vertical="center"/>
    </xf>
    <xf numFmtId="0" fontId="0" fillId="0" borderId="132" xfId="0" applyBorder="1" applyAlignment="1">
      <alignment horizontal="right" vertical="center"/>
    </xf>
    <xf numFmtId="2" fontId="0" fillId="0" borderId="129" xfId="0" applyNumberFormat="1" applyBorder="1">
      <alignment vertical="center"/>
    </xf>
    <xf numFmtId="2" fontId="0" fillId="0" borderId="125" xfId="0" applyNumberFormat="1" applyBorder="1">
      <alignment vertical="center"/>
    </xf>
    <xf numFmtId="2" fontId="0" fillId="0" borderId="126" xfId="0" applyNumberFormat="1" applyBorder="1">
      <alignment vertical="center"/>
    </xf>
    <xf numFmtId="1" fontId="0" fillId="0" borderId="122" xfId="0" applyNumberFormat="1" applyBorder="1">
      <alignment vertical="center"/>
    </xf>
    <xf numFmtId="10" fontId="0" fillId="0" borderId="126" xfId="0" applyNumberFormat="1" applyBorder="1">
      <alignment vertical="center"/>
    </xf>
    <xf numFmtId="1" fontId="0" fillId="0" borderId="125" xfId="0" applyNumberFormat="1" applyBorder="1" applyAlignment="1">
      <alignment vertical="center"/>
    </xf>
    <xf numFmtId="1" fontId="0" fillId="0" borderId="125" xfId="0" applyNumberFormat="1" applyBorder="1">
      <alignment vertical="center"/>
    </xf>
    <xf numFmtId="0" fontId="0" fillId="0" borderId="124" xfId="0" applyBorder="1">
      <alignment vertical="center"/>
    </xf>
    <xf numFmtId="10" fontId="0" fillId="0" borderId="123" xfId="0" applyNumberFormat="1" applyBorder="1">
      <alignment vertical="center"/>
    </xf>
    <xf numFmtId="0" fontId="0" fillId="0" borderId="121" xfId="0" applyBorder="1">
      <alignment vertical="center"/>
    </xf>
    <xf numFmtId="0" fontId="0" fillId="0" borderId="129" xfId="0" applyBorder="1" applyAlignment="1">
      <alignment horizontal="right" vertical="center"/>
    </xf>
    <xf numFmtId="0" fontId="0" fillId="0" borderId="125" xfId="0" applyBorder="1" applyAlignment="1">
      <alignment horizontal="right" vertical="center"/>
    </xf>
    <xf numFmtId="0" fontId="0" fillId="0" borderId="126" xfId="0" applyBorder="1" applyAlignment="1">
      <alignment horizontal="right" vertical="center"/>
    </xf>
    <xf numFmtId="0" fontId="0" fillId="0" borderId="133" xfId="0" applyBorder="1">
      <alignment vertical="center"/>
    </xf>
    <xf numFmtId="9" fontId="0" fillId="0" borderId="134" xfId="0" applyNumberFormat="1" applyBorder="1">
      <alignment vertical="center"/>
    </xf>
    <xf numFmtId="9" fontId="0" fillId="0" borderId="24" xfId="2" applyFont="1" applyBorder="1">
      <alignment vertical="center"/>
    </xf>
    <xf numFmtId="0" fontId="0" fillId="0" borderId="132" xfId="0" applyBorder="1">
      <alignment vertical="center"/>
    </xf>
    <xf numFmtId="0" fontId="0" fillId="0" borderId="138" xfId="0" applyBorder="1">
      <alignment vertical="center"/>
    </xf>
    <xf numFmtId="0" fontId="0" fillId="0" borderId="136" xfId="0" applyBorder="1">
      <alignment vertical="center"/>
    </xf>
    <xf numFmtId="0" fontId="0" fillId="0" borderId="137" xfId="0" applyBorder="1">
      <alignment vertical="center"/>
    </xf>
    <xf numFmtId="0" fontId="0" fillId="0" borderId="123" xfId="0" applyBorder="1" applyAlignment="1">
      <alignment horizontal="left" vertical="center"/>
    </xf>
    <xf numFmtId="0" fontId="0" fillId="0" borderId="137" xfId="0" applyBorder="1" applyAlignment="1">
      <alignment horizontal="left" vertical="center"/>
    </xf>
    <xf numFmtId="0" fontId="0" fillId="0" borderId="107" xfId="0" applyBorder="1" applyAlignment="1">
      <alignment horizontal="left" vertical="center"/>
    </xf>
    <xf numFmtId="0" fontId="0" fillId="0" borderId="126" xfId="0" applyBorder="1" applyAlignment="1">
      <alignment horizontal="left" vertical="center"/>
    </xf>
    <xf numFmtId="0" fontId="0" fillId="0" borderId="25" xfId="0" applyFill="1" applyBorder="1" applyAlignment="1">
      <alignment horizontal="right" vertical="center"/>
    </xf>
    <xf numFmtId="0" fontId="11" fillId="0" borderId="140" xfId="0" applyFont="1" applyFill="1" applyBorder="1" applyAlignment="1">
      <alignment horizontal="center" vertical="center"/>
    </xf>
    <xf numFmtId="0" fontId="11" fillId="0" borderId="141" xfId="0" applyFont="1" applyFill="1" applyBorder="1" applyAlignment="1">
      <alignment horizontal="center" vertical="center"/>
    </xf>
    <xf numFmtId="0" fontId="11" fillId="0" borderId="122" xfId="0" applyFont="1" applyFill="1" applyBorder="1" applyAlignment="1">
      <alignment horizontal="center" vertical="center"/>
    </xf>
    <xf numFmtId="0" fontId="11" fillId="0" borderId="104" xfId="0" applyFont="1" applyFill="1" applyBorder="1" applyAlignment="1">
      <alignment horizontal="center" vertical="center"/>
    </xf>
    <xf numFmtId="0" fontId="11" fillId="0" borderId="123" xfId="0" applyFont="1" applyFill="1" applyBorder="1" applyAlignment="1">
      <alignment horizontal="center" vertical="center"/>
    </xf>
    <xf numFmtId="0" fontId="11" fillId="0" borderId="125" xfId="0" applyFont="1" applyFill="1" applyBorder="1" applyAlignment="1">
      <alignment horizontal="center" vertical="center"/>
    </xf>
    <xf numFmtId="0" fontId="11" fillId="0" borderId="142" xfId="0" applyFont="1" applyFill="1" applyBorder="1" applyAlignment="1">
      <alignment horizontal="center" vertical="center"/>
    </xf>
    <xf numFmtId="0" fontId="11" fillId="0" borderId="131" xfId="0" applyFont="1" applyFill="1" applyBorder="1" applyAlignment="1">
      <alignment horizontal="center" vertical="center"/>
    </xf>
    <xf numFmtId="0" fontId="11" fillId="0" borderId="120" xfId="0" applyFont="1" applyFill="1" applyBorder="1" applyAlignment="1">
      <alignment horizontal="center" vertical="center"/>
    </xf>
    <xf numFmtId="0" fontId="11" fillId="0" borderId="129" xfId="0" applyFont="1" applyFill="1" applyBorder="1" applyAlignment="1">
      <alignment horizontal="center" vertical="center"/>
    </xf>
    <xf numFmtId="1" fontId="11" fillId="0" borderId="105" xfId="0" applyNumberFormat="1" applyFont="1" applyFill="1" applyBorder="1" applyAlignment="1">
      <alignment horizontal="center" vertical="center"/>
    </xf>
    <xf numFmtId="1" fontId="11" fillId="0" borderId="106" xfId="0" applyNumberFormat="1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1" fontId="11" fillId="0" borderId="121" xfId="0" applyNumberFormat="1" applyFont="1" applyFill="1" applyBorder="1" applyAlignment="1">
      <alignment horizontal="center" vertical="center"/>
    </xf>
    <xf numFmtId="0" fontId="11" fillId="0" borderId="121" xfId="0" applyFont="1" applyFill="1" applyBorder="1" applyAlignment="1">
      <alignment horizontal="center" vertical="center"/>
    </xf>
    <xf numFmtId="1" fontId="11" fillId="0" borderId="124" xfId="0" applyNumberFormat="1" applyFont="1" applyFill="1" applyBorder="1" applyAlignment="1">
      <alignment horizontal="center" vertical="center"/>
    </xf>
    <xf numFmtId="0" fontId="0" fillId="5" borderId="121" xfId="0" applyFill="1" applyBorder="1">
      <alignment vertical="center"/>
    </xf>
    <xf numFmtId="3" fontId="0" fillId="5" borderId="123" xfId="0" applyNumberFormat="1" applyFill="1" applyBorder="1" applyAlignment="1">
      <alignment horizontal="right" vertical="center"/>
    </xf>
    <xf numFmtId="0" fontId="0" fillId="5" borderId="124" xfId="0" applyFill="1" applyBorder="1">
      <alignment vertical="center"/>
    </xf>
    <xf numFmtId="3" fontId="0" fillId="5" borderId="126" xfId="0" applyNumberFormat="1" applyFill="1" applyBorder="1" applyAlignment="1">
      <alignment horizontal="right" vertical="center"/>
    </xf>
    <xf numFmtId="3" fontId="0" fillId="5" borderId="127" xfId="0" applyNumberFormat="1" applyFill="1" applyBorder="1" applyAlignment="1">
      <alignment horizontal="right" vertical="center"/>
    </xf>
    <xf numFmtId="3" fontId="0" fillId="5" borderId="128" xfId="0" applyNumberFormat="1" applyFill="1" applyBorder="1" applyAlignment="1">
      <alignment horizontal="right" vertical="center"/>
    </xf>
    <xf numFmtId="0" fontId="0" fillId="5" borderId="120" xfId="0" applyFill="1" applyBorder="1">
      <alignment vertical="center"/>
    </xf>
    <xf numFmtId="0" fontId="0" fillId="5" borderId="129" xfId="0" applyFill="1" applyBorder="1">
      <alignment vertical="center"/>
    </xf>
    <xf numFmtId="38" fontId="0" fillId="0" borderId="128" xfId="10" applyFont="1" applyBorder="1">
      <alignment vertical="center"/>
    </xf>
    <xf numFmtId="38" fontId="0" fillId="0" borderId="126" xfId="10" applyFont="1" applyBorder="1">
      <alignment vertical="center"/>
    </xf>
    <xf numFmtId="38" fontId="0" fillId="0" borderId="127" xfId="10" applyFont="1" applyBorder="1">
      <alignment vertical="center"/>
    </xf>
    <xf numFmtId="38" fontId="0" fillId="0" borderId="123" xfId="10" applyFont="1" applyBorder="1">
      <alignment vertical="center"/>
    </xf>
    <xf numFmtId="0" fontId="0" fillId="5" borderId="130" xfId="0" applyFill="1" applyBorder="1">
      <alignment vertical="center"/>
    </xf>
    <xf numFmtId="3" fontId="0" fillId="5" borderId="115" xfId="0" applyNumberFormat="1" applyFill="1" applyBorder="1" applyAlignment="1">
      <alignment horizontal="right" vertical="center"/>
    </xf>
    <xf numFmtId="3" fontId="0" fillId="5" borderId="131" xfId="0" applyNumberFormat="1" applyFill="1" applyBorder="1" applyAlignment="1">
      <alignment horizontal="right" vertical="center"/>
    </xf>
    <xf numFmtId="0" fontId="0" fillId="5" borderId="105" xfId="0" applyFill="1" applyBorder="1">
      <alignment vertical="center"/>
    </xf>
    <xf numFmtId="0" fontId="0" fillId="0" borderId="130" xfId="0" applyBorder="1">
      <alignment vertical="center"/>
    </xf>
    <xf numFmtId="0" fontId="26" fillId="0" borderId="124" xfId="0" applyFont="1" applyBorder="1">
      <alignment vertical="center"/>
    </xf>
    <xf numFmtId="0" fontId="26" fillId="0" borderId="121" xfId="0" applyFont="1" applyBorder="1">
      <alignment vertical="center"/>
    </xf>
    <xf numFmtId="0" fontId="26" fillId="0" borderId="120" xfId="0" applyFont="1" applyBorder="1">
      <alignment vertical="center"/>
    </xf>
    <xf numFmtId="0" fontId="0" fillId="0" borderId="144" xfId="0" applyBorder="1" applyAlignment="1">
      <alignment horizontal="center" vertical="center"/>
    </xf>
    <xf numFmtId="180" fontId="0" fillId="0" borderId="144" xfId="0" applyNumberFormat="1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180" fontId="0" fillId="0" borderId="147" xfId="0" applyNumberFormat="1" applyBorder="1" applyAlignment="1">
      <alignment horizontal="center" vertical="center"/>
    </xf>
    <xf numFmtId="180" fontId="0" fillId="0" borderId="153" xfId="0" applyNumberFormat="1" applyBorder="1" applyAlignment="1">
      <alignment horizontal="center" vertical="center"/>
    </xf>
    <xf numFmtId="180" fontId="0" fillId="0" borderId="150" xfId="0" applyNumberFormat="1" applyBorder="1" applyAlignment="1">
      <alignment horizontal="center" vertical="center"/>
    </xf>
    <xf numFmtId="180" fontId="0" fillId="0" borderId="151" xfId="0" applyNumberFormat="1" applyBorder="1" applyAlignment="1">
      <alignment horizontal="center" vertical="center"/>
    </xf>
    <xf numFmtId="180" fontId="0" fillId="0" borderId="149" xfId="0" applyNumberForma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151" xfId="0" applyBorder="1">
      <alignment vertical="center"/>
    </xf>
    <xf numFmtId="0" fontId="0" fillId="0" borderId="0" xfId="0">
      <alignment vertical="center"/>
    </xf>
    <xf numFmtId="0" fontId="53" fillId="0" borderId="0" xfId="11"/>
    <xf numFmtId="0" fontId="53" fillId="0" borderId="149" xfId="11" applyBorder="1"/>
    <xf numFmtId="0" fontId="53" fillId="0" borderId="151" xfId="11" applyBorder="1"/>
    <xf numFmtId="0" fontId="53" fillId="0" borderId="150" xfId="11" applyBorder="1"/>
    <xf numFmtId="0" fontId="53" fillId="0" borderId="26" xfId="11" applyBorder="1" applyAlignment="1">
      <alignment horizontal="center"/>
    </xf>
    <xf numFmtId="0" fontId="53" fillId="0" borderId="147" xfId="11" applyBorder="1"/>
    <xf numFmtId="0" fontId="53" fillId="0" borderId="153" xfId="11" applyBorder="1"/>
    <xf numFmtId="0" fontId="53" fillId="0" borderId="144" xfId="11" applyBorder="1"/>
    <xf numFmtId="0" fontId="53" fillId="0" borderId="132" xfId="11" applyBorder="1" applyAlignment="1">
      <alignment horizontal="center"/>
    </xf>
    <xf numFmtId="0" fontId="53" fillId="0" borderId="131" xfId="11" applyBorder="1"/>
    <xf numFmtId="0" fontId="53" fillId="0" borderId="104" xfId="11" applyBorder="1"/>
    <xf numFmtId="0" fontId="53" fillId="0" borderId="105" xfId="11" applyBorder="1"/>
    <xf numFmtId="0" fontId="53" fillId="0" borderId="24" xfId="11" applyBorder="1" applyAlignment="1">
      <alignment horizont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48" xfId="0" applyBorder="1">
      <alignment vertical="center"/>
    </xf>
    <xf numFmtId="0" fontId="0" fillId="0" borderId="149" xfId="0" applyBorder="1">
      <alignment vertical="center"/>
    </xf>
    <xf numFmtId="0" fontId="16" fillId="0" borderId="79" xfId="0" applyFont="1" applyFill="1" applyBorder="1" applyAlignment="1">
      <alignment horizontal="left" vertical="center"/>
    </xf>
    <xf numFmtId="0" fontId="16" fillId="0" borderId="153" xfId="0" applyFont="1" applyFill="1" applyBorder="1" applyAlignment="1">
      <alignment horizontal="right" vertical="center"/>
    </xf>
    <xf numFmtId="0" fontId="4" fillId="0" borderId="153" xfId="0" applyFont="1" applyFill="1" applyBorder="1" applyAlignment="1">
      <alignment horizontal="right" vertical="center"/>
    </xf>
    <xf numFmtId="0" fontId="16" fillId="0" borderId="147" xfId="0" applyFont="1" applyFill="1" applyBorder="1" applyAlignment="1">
      <alignment horizontal="right" vertical="center"/>
    </xf>
    <xf numFmtId="0" fontId="4" fillId="0" borderId="147" xfId="0" applyFont="1" applyFill="1" applyBorder="1" applyAlignment="1">
      <alignment horizontal="right" vertical="center"/>
    </xf>
    <xf numFmtId="0" fontId="16" fillId="0" borderId="151" xfId="0" applyFont="1" applyFill="1" applyBorder="1" applyAlignment="1">
      <alignment horizontal="right" vertical="center"/>
    </xf>
    <xf numFmtId="0" fontId="16" fillId="0" borderId="149" xfId="0" applyFont="1" applyFill="1" applyBorder="1" applyAlignment="1">
      <alignment horizontal="right" vertical="center"/>
    </xf>
    <xf numFmtId="0" fontId="16" fillId="0" borderId="154" xfId="0" applyFont="1" applyFill="1" applyBorder="1" applyAlignment="1">
      <alignment horizontal="right" vertical="center"/>
    </xf>
    <xf numFmtId="0" fontId="4" fillId="0" borderId="154" xfId="0" applyFont="1" applyFill="1" applyBorder="1" applyAlignment="1">
      <alignment horizontal="right" vertical="center"/>
    </xf>
    <xf numFmtId="0" fontId="16" fillId="0" borderId="155" xfId="0" applyFont="1" applyFill="1" applyBorder="1" applyAlignment="1">
      <alignment horizontal="right" vertical="center"/>
    </xf>
    <xf numFmtId="0" fontId="16" fillId="0" borderId="156" xfId="0" applyFont="1" applyFill="1" applyBorder="1" applyAlignment="1">
      <alignment horizontal="left" vertical="center"/>
    </xf>
    <xf numFmtId="0" fontId="35" fillId="0" borderId="156" xfId="0" applyFont="1" applyFill="1" applyBorder="1" applyAlignment="1">
      <alignment horizontal="justify" vertical="center"/>
    </xf>
    <xf numFmtId="0" fontId="16" fillId="0" borderId="26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/>
    </xf>
    <xf numFmtId="0" fontId="16" fillId="0" borderId="105" xfId="0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horizontal="right" vertical="center"/>
    </xf>
    <xf numFmtId="0" fontId="16" fillId="0" borderId="131" xfId="0" applyFont="1" applyFill="1" applyBorder="1" applyAlignment="1">
      <alignment horizontal="right" vertical="center"/>
    </xf>
    <xf numFmtId="0" fontId="16" fillId="0" borderId="35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horizontal="left" vertical="center"/>
    </xf>
    <xf numFmtId="0" fontId="0" fillId="0" borderId="105" xfId="0" applyBorder="1">
      <alignment vertical="center"/>
    </xf>
    <xf numFmtId="0" fontId="0" fillId="0" borderId="101" xfId="0" applyFill="1" applyBorder="1">
      <alignment vertical="center"/>
    </xf>
    <xf numFmtId="0" fontId="0" fillId="0" borderId="154" xfId="0" applyFill="1" applyBorder="1">
      <alignment vertical="center"/>
    </xf>
    <xf numFmtId="0" fontId="39" fillId="0" borderId="154" xfId="4" applyBorder="1"/>
    <xf numFmtId="0" fontId="0" fillId="0" borderId="155" xfId="0" applyBorder="1">
      <alignment vertical="center"/>
    </xf>
    <xf numFmtId="0" fontId="70" fillId="0" borderId="2" xfId="0" applyFont="1" applyBorder="1">
      <alignment vertical="center"/>
    </xf>
    <xf numFmtId="2" fontId="33" fillId="0" borderId="35" xfId="0" applyNumberFormat="1" applyFont="1" applyBorder="1">
      <alignment vertical="center"/>
    </xf>
    <xf numFmtId="0" fontId="70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0" fillId="0" borderId="160" xfId="0" applyBorder="1">
      <alignment vertical="center"/>
    </xf>
    <xf numFmtId="1" fontId="0" fillId="0" borderId="131" xfId="0" applyNumberFormat="1" applyBorder="1">
      <alignment vertical="center"/>
    </xf>
    <xf numFmtId="1" fontId="0" fillId="0" borderId="158" xfId="0" applyNumberFormat="1" applyBorder="1">
      <alignment vertical="center"/>
    </xf>
    <xf numFmtId="0" fontId="0" fillId="0" borderId="160" xfId="0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1" fontId="0" fillId="0" borderId="149" xfId="0" applyNumberFormat="1" applyBorder="1">
      <alignment vertical="center"/>
    </xf>
    <xf numFmtId="0" fontId="0" fillId="0" borderId="0" xfId="0">
      <alignment vertical="center"/>
    </xf>
    <xf numFmtId="0" fontId="0" fillId="0" borderId="159" xfId="0" applyBorder="1" applyAlignment="1">
      <alignment vertical="top" wrapText="1"/>
    </xf>
    <xf numFmtId="0" fontId="0" fillId="0" borderId="159" xfId="0" applyBorder="1">
      <alignment vertical="center"/>
    </xf>
    <xf numFmtId="0" fontId="0" fillId="0" borderId="0" xfId="0" applyAlignment="1">
      <alignment vertical="top" wrapText="1"/>
    </xf>
    <xf numFmtId="0" fontId="5" fillId="0" borderId="106" xfId="0" applyFont="1" applyBorder="1" applyAlignment="1">
      <alignment horizontal="center" vertical="center"/>
    </xf>
    <xf numFmtId="0" fontId="26" fillId="0" borderId="106" xfId="0" applyFont="1" applyBorder="1" applyAlignment="1">
      <alignment horizontal="center" vertical="center"/>
    </xf>
    <xf numFmtId="0" fontId="24" fillId="0" borderId="106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4" xfId="0" applyBorder="1" applyAlignment="1">
      <alignment horizontal="center" vertical="center"/>
    </xf>
    <xf numFmtId="0" fontId="0" fillId="0" borderId="92" xfId="0" applyBorder="1">
      <alignment vertical="center"/>
    </xf>
    <xf numFmtId="0" fontId="17" fillId="0" borderId="23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0" fillId="0" borderId="164" xfId="0" applyBorder="1">
      <alignment vertical="center"/>
    </xf>
    <xf numFmtId="9" fontId="0" fillId="0" borderId="164" xfId="0" applyNumberFormat="1" applyBorder="1">
      <alignment vertical="center"/>
    </xf>
    <xf numFmtId="0" fontId="0" fillId="0" borderId="167" xfId="0" applyBorder="1">
      <alignment vertical="center"/>
    </xf>
    <xf numFmtId="0" fontId="0" fillId="0" borderId="109" xfId="0" applyBorder="1">
      <alignment vertical="center"/>
    </xf>
    <xf numFmtId="0" fontId="0" fillId="0" borderId="165" xfId="0" applyBorder="1">
      <alignment vertical="center"/>
    </xf>
    <xf numFmtId="0" fontId="0" fillId="0" borderId="170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11" fillId="0" borderId="171" xfId="0" applyFont="1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1" borderId="48" xfId="0" applyFill="1" applyBorder="1" applyAlignment="1">
      <alignment horizontal="center" vertical="center"/>
    </xf>
    <xf numFmtId="2" fontId="12" fillId="1" borderId="36" xfId="0" applyNumberFormat="1" applyFont="1" applyFill="1" applyBorder="1">
      <alignment vertical="center"/>
    </xf>
    <xf numFmtId="0" fontId="0" fillId="1" borderId="36" xfId="0" applyFill="1" applyBorder="1">
      <alignment vertical="center"/>
    </xf>
    <xf numFmtId="0" fontId="0" fillId="1" borderId="37" xfId="0" applyFill="1" applyBorder="1">
      <alignment vertical="center"/>
    </xf>
    <xf numFmtId="0" fontId="0" fillId="1" borderId="44" xfId="0" applyFill="1" applyBorder="1" applyAlignment="1">
      <alignment horizontal="center" vertical="center"/>
    </xf>
    <xf numFmtId="2" fontId="0" fillId="1" borderId="58" xfId="0" applyNumberFormat="1" applyFill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36" xfId="0" applyBorder="1" applyAlignment="1">
      <alignment horizontal="center" vertical="center"/>
    </xf>
    <xf numFmtId="0" fontId="0" fillId="0" borderId="161" xfId="0" applyBorder="1" applyAlignment="1">
      <alignment horizontal="right" vertical="center"/>
    </xf>
    <xf numFmtId="1" fontId="0" fillId="0" borderId="160" xfId="0" applyNumberFormat="1" applyBorder="1">
      <alignment vertical="center"/>
    </xf>
    <xf numFmtId="0" fontId="0" fillId="0" borderId="171" xfId="0" applyBorder="1" applyAlignment="1">
      <alignment horizontal="right" vertical="center"/>
    </xf>
    <xf numFmtId="2" fontId="0" fillId="0" borderId="164" xfId="0" applyNumberFormat="1" applyBorder="1">
      <alignment vertical="center"/>
    </xf>
    <xf numFmtId="2" fontId="0" fillId="0" borderId="165" xfId="0" applyNumberFormat="1" applyBorder="1">
      <alignment vertical="center"/>
    </xf>
    <xf numFmtId="2" fontId="0" fillId="0" borderId="167" xfId="0" applyNumberFormat="1" applyBorder="1">
      <alignment vertical="center"/>
    </xf>
    <xf numFmtId="0" fontId="0" fillId="0" borderId="171" xfId="0" applyBorder="1">
      <alignment vertical="center"/>
    </xf>
    <xf numFmtId="2" fontId="0" fillId="0" borderId="160" xfId="0" applyNumberFormat="1" applyBorder="1">
      <alignment vertical="center"/>
    </xf>
    <xf numFmtId="0" fontId="0" fillId="0" borderId="131" xfId="0" applyBorder="1" applyAlignment="1">
      <alignment horizontal="right" vertical="center"/>
    </xf>
    <xf numFmtId="9" fontId="0" fillId="0" borderId="167" xfId="0" applyNumberFormat="1" applyBorder="1" applyAlignment="1">
      <alignment horizontal="right" vertical="center"/>
    </xf>
    <xf numFmtId="9" fontId="0" fillId="0" borderId="149" xfId="0" applyNumberFormat="1" applyBorder="1" applyAlignment="1">
      <alignment horizontal="right" vertical="center"/>
    </xf>
    <xf numFmtId="1" fontId="0" fillId="0" borderId="130" xfId="0" applyNumberFormat="1" applyBorder="1">
      <alignment vertical="center"/>
    </xf>
    <xf numFmtId="1" fontId="0" fillId="0" borderId="164" xfId="0" applyNumberFormat="1" applyBorder="1">
      <alignment vertical="center"/>
    </xf>
    <xf numFmtId="1" fontId="0" fillId="0" borderId="148" xfId="0" applyNumberFormat="1" applyBorder="1">
      <alignment vertical="center"/>
    </xf>
    <xf numFmtId="1" fontId="0" fillId="0" borderId="167" xfId="0" applyNumberFormat="1" applyBorder="1">
      <alignment vertical="center"/>
    </xf>
    <xf numFmtId="0" fontId="0" fillId="0" borderId="164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58" xfId="0" applyBorder="1">
      <alignment vertical="center"/>
    </xf>
    <xf numFmtId="176" fontId="0" fillId="0" borderId="164" xfId="0" applyNumberFormat="1" applyBorder="1">
      <alignment vertical="center"/>
    </xf>
    <xf numFmtId="0" fontId="0" fillId="1" borderId="158" xfId="0" applyFill="1" applyBorder="1">
      <alignment vertical="center"/>
    </xf>
    <xf numFmtId="176" fontId="0" fillId="0" borderId="160" xfId="0" applyNumberFormat="1" applyBorder="1">
      <alignment vertical="center"/>
    </xf>
    <xf numFmtId="0" fontId="0" fillId="0" borderId="172" xfId="0" applyBorder="1" applyAlignment="1">
      <alignment horizontal="right" vertical="center"/>
    </xf>
    <xf numFmtId="0" fontId="0" fillId="0" borderId="158" xfId="0" applyBorder="1" applyAlignment="1">
      <alignment horizontal="right" vertical="center"/>
    </xf>
    <xf numFmtId="176" fontId="0" fillId="0" borderId="158" xfId="0" applyNumberFormat="1" applyBorder="1">
      <alignment vertical="center"/>
    </xf>
    <xf numFmtId="0" fontId="0" fillId="0" borderId="149" xfId="0" applyBorder="1" applyAlignment="1">
      <alignment horizontal="right" vertical="center"/>
    </xf>
    <xf numFmtId="0" fontId="0" fillId="0" borderId="176" xfId="0" applyBorder="1">
      <alignment vertical="center"/>
    </xf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9" xfId="0" applyBorder="1" applyAlignment="1">
      <alignment horizontal="right" vertical="center"/>
    </xf>
    <xf numFmtId="0" fontId="0" fillId="0" borderId="159" xfId="0" applyBorder="1" applyAlignment="1">
      <alignment horizontal="center" vertical="top" wrapText="1"/>
    </xf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04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30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32" fillId="0" borderId="177" xfId="0" applyFont="1" applyFill="1" applyBorder="1" applyAlignment="1">
      <alignment horizontal="center" vertical="center"/>
    </xf>
    <xf numFmtId="0" fontId="31" fillId="0" borderId="111" xfId="0" applyFont="1" applyFill="1" applyBorder="1" applyAlignment="1">
      <alignment horizontal="left" vertical="center"/>
    </xf>
    <xf numFmtId="0" fontId="31" fillId="0" borderId="168" xfId="0" applyFont="1" applyFill="1" applyBorder="1" applyAlignment="1">
      <alignment horizontal="left" vertical="center"/>
    </xf>
    <xf numFmtId="0" fontId="31" fillId="0" borderId="168" xfId="0" applyFont="1" applyFill="1" applyBorder="1" applyAlignment="1">
      <alignment horizontal="center" vertical="center"/>
    </xf>
    <xf numFmtId="0" fontId="31" fillId="3" borderId="168" xfId="0" applyFont="1" applyFill="1" applyBorder="1" applyAlignment="1">
      <alignment horizontal="left" vertical="center"/>
    </xf>
    <xf numFmtId="0" fontId="31" fillId="0" borderId="83" xfId="0" applyFont="1" applyFill="1" applyBorder="1" applyAlignment="1">
      <alignment horizontal="center" vertical="center"/>
    </xf>
    <xf numFmtId="0" fontId="53" fillId="0" borderId="0" xfId="13"/>
    <xf numFmtId="38" fontId="73" fillId="0" borderId="149" xfId="10" applyFont="1" applyBorder="1" applyAlignment="1"/>
    <xf numFmtId="38" fontId="74" fillId="0" borderId="148" xfId="10" applyFont="1" applyBorder="1" applyAlignment="1"/>
    <xf numFmtId="0" fontId="55" fillId="0" borderId="172" xfId="13" applyFont="1" applyBorder="1" applyAlignment="1">
      <alignment horizontal="center"/>
    </xf>
    <xf numFmtId="0" fontId="73" fillId="0" borderId="158" xfId="13" applyFont="1" applyBorder="1"/>
    <xf numFmtId="38" fontId="75" fillId="0" borderId="160" xfId="10" applyFont="1" applyBorder="1">
      <alignment vertical="center"/>
    </xf>
    <xf numFmtId="0" fontId="55" fillId="0" borderId="171" xfId="13" applyFont="1" applyBorder="1"/>
    <xf numFmtId="38" fontId="74" fillId="0" borderId="163" xfId="10" applyFont="1" applyBorder="1" applyAlignment="1"/>
    <xf numFmtId="38" fontId="74" fillId="0" borderId="157" xfId="10" applyFont="1" applyBorder="1" applyAlignment="1"/>
    <xf numFmtId="0" fontId="55" fillId="0" borderId="173" xfId="13" applyFont="1" applyBorder="1" applyAlignment="1">
      <alignment horizontal="center"/>
    </xf>
    <xf numFmtId="38" fontId="74" fillId="0" borderId="158" xfId="10" applyFont="1" applyBorder="1" applyAlignment="1"/>
    <xf numFmtId="38" fontId="74" fillId="0" borderId="160" xfId="10" applyFont="1" applyBorder="1" applyAlignment="1"/>
    <xf numFmtId="0" fontId="55" fillId="0" borderId="171" xfId="13" applyFont="1" applyBorder="1" applyAlignment="1">
      <alignment horizontal="center"/>
    </xf>
    <xf numFmtId="38" fontId="74" fillId="0" borderId="131" xfId="10" applyFont="1" applyBorder="1" applyAlignment="1"/>
    <xf numFmtId="38" fontId="74" fillId="0" borderId="130" xfId="10" applyFont="1" applyBorder="1" applyAlignment="1"/>
    <xf numFmtId="0" fontId="55" fillId="0" borderId="176" xfId="13" applyFont="1" applyBorder="1" applyAlignment="1">
      <alignment horizontal="center"/>
    </xf>
    <xf numFmtId="0" fontId="53" fillId="0" borderId="37" xfId="13" applyBorder="1" applyAlignment="1">
      <alignment horizontal="center"/>
    </xf>
    <xf numFmtId="0" fontId="53" fillId="0" borderId="48" xfId="13" applyBorder="1" applyAlignment="1">
      <alignment horizontal="center"/>
    </xf>
    <xf numFmtId="0" fontId="55" fillId="0" borderId="22" xfId="13" applyFont="1" applyBorder="1" applyAlignment="1">
      <alignment horizontal="center"/>
    </xf>
    <xf numFmtId="0" fontId="55" fillId="0" borderId="0" xfId="13" applyFont="1"/>
    <xf numFmtId="180" fontId="55" fillId="0" borderId="149" xfId="13" applyNumberFormat="1" applyFont="1" applyBorder="1"/>
    <xf numFmtId="38" fontId="53" fillId="0" borderId="148" xfId="10" applyFont="1" applyBorder="1" applyAlignment="1"/>
    <xf numFmtId="180" fontId="55" fillId="0" borderId="158" xfId="13" applyNumberFormat="1" applyFont="1" applyBorder="1"/>
    <xf numFmtId="38" fontId="53" fillId="0" borderId="160" xfId="10" applyFont="1" applyBorder="1" applyAlignment="1"/>
    <xf numFmtId="180" fontId="53" fillId="0" borderId="158" xfId="13" applyNumberFormat="1" applyBorder="1"/>
    <xf numFmtId="180" fontId="53" fillId="0" borderId="107" xfId="13" applyNumberFormat="1" applyBorder="1"/>
    <xf numFmtId="38" fontId="53" fillId="0" borderId="118" xfId="10" applyFont="1" applyBorder="1" applyAlignment="1"/>
    <xf numFmtId="0" fontId="55" fillId="0" borderId="37" xfId="13" applyFont="1" applyBorder="1"/>
    <xf numFmtId="0" fontId="55" fillId="0" borderId="35" xfId="13" applyFont="1" applyBorder="1" applyAlignment="1">
      <alignment horizontal="center"/>
    </xf>
    <xf numFmtId="0" fontId="76" fillId="0" borderId="11" xfId="8" applyFont="1" applyBorder="1" applyAlignment="1">
      <alignment horizontal="center"/>
    </xf>
    <xf numFmtId="0" fontId="76" fillId="0" borderId="52" xfId="8" applyFont="1" applyBorder="1" applyAlignment="1">
      <alignment horizontal="center"/>
    </xf>
    <xf numFmtId="0" fontId="0" fillId="0" borderId="16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108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61" xfId="0" applyBorder="1" applyAlignment="1">
      <alignment horizontal="center" vertical="center"/>
    </xf>
    <xf numFmtId="0" fontId="26" fillId="0" borderId="107" xfId="0" applyFont="1" applyBorder="1" applyAlignment="1">
      <alignment horizontal="center" vertical="center"/>
    </xf>
    <xf numFmtId="0" fontId="0" fillId="0" borderId="149" xfId="0" applyFill="1" applyBorder="1">
      <alignment vertical="center"/>
    </xf>
    <xf numFmtId="0" fontId="26" fillId="0" borderId="104" xfId="0" applyFont="1" applyBorder="1" applyAlignment="1">
      <alignment horizontal="center" vertical="center"/>
    </xf>
    <xf numFmtId="0" fontId="0" fillId="0" borderId="131" xfId="0" applyFill="1" applyBorder="1" applyAlignment="1">
      <alignment horizontal="center" vertical="center"/>
    </xf>
    <xf numFmtId="0" fontId="26" fillId="0" borderId="130" xfId="0" applyFont="1" applyBorder="1" applyAlignment="1">
      <alignment horizontal="center" vertical="center"/>
    </xf>
    <xf numFmtId="38" fontId="0" fillId="0" borderId="164" xfId="10" applyFont="1" applyBorder="1">
      <alignment vertical="center"/>
    </xf>
    <xf numFmtId="0" fontId="5" fillId="0" borderId="164" xfId="0" applyFont="1" applyBorder="1">
      <alignment vertical="center"/>
    </xf>
    <xf numFmtId="0" fontId="26" fillId="0" borderId="164" xfId="0" applyFont="1" applyBorder="1">
      <alignment vertical="center"/>
    </xf>
    <xf numFmtId="38" fontId="11" fillId="0" borderId="164" xfId="10" applyFont="1" applyBorder="1">
      <alignment vertical="center"/>
    </xf>
    <xf numFmtId="0" fontId="0" fillId="0" borderId="0" xfId="0" applyFill="1" applyBorder="1">
      <alignment vertical="center"/>
    </xf>
    <xf numFmtId="1" fontId="0" fillId="0" borderId="161" xfId="0" applyNumberFormat="1" applyBorder="1" applyAlignment="1">
      <alignment horizontal="center" vertical="center"/>
    </xf>
    <xf numFmtId="1" fontId="0" fillId="0" borderId="108" xfId="0" applyNumberFormat="1" applyBorder="1" applyAlignment="1">
      <alignment horizontal="center" vertical="center"/>
    </xf>
    <xf numFmtId="9" fontId="0" fillId="0" borderId="179" xfId="2" applyFont="1" applyBorder="1" applyAlignment="1">
      <alignment horizontal="center" vertical="center"/>
    </xf>
    <xf numFmtId="9" fontId="0" fillId="0" borderId="161" xfId="2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0" fillId="0" borderId="179" xfId="0" applyBorder="1">
      <alignment vertical="center"/>
    </xf>
    <xf numFmtId="9" fontId="0" fillId="0" borderId="171" xfId="2" applyFont="1" applyBorder="1" applyAlignment="1">
      <alignment horizontal="center" vertical="center"/>
    </xf>
    <xf numFmtId="9" fontId="0" fillId="0" borderId="172" xfId="2" applyFont="1" applyBorder="1" applyAlignment="1">
      <alignment horizontal="center" vertical="center"/>
    </xf>
    <xf numFmtId="0" fontId="0" fillId="0" borderId="32" xfId="0" applyBorder="1">
      <alignment vertical="center"/>
    </xf>
    <xf numFmtId="1" fontId="0" fillId="0" borderId="111" xfId="0" applyNumberFormat="1" applyBorder="1" applyAlignment="1">
      <alignment horizontal="center" vertical="center"/>
    </xf>
    <xf numFmtId="9" fontId="0" fillId="0" borderId="178" xfId="2" applyFont="1" applyBorder="1" applyAlignment="1">
      <alignment horizontal="center" vertical="center"/>
    </xf>
    <xf numFmtId="1" fontId="0" fillId="0" borderId="178" xfId="0" applyNumberFormat="1" applyBorder="1" applyAlignment="1">
      <alignment horizontal="center" vertical="center"/>
    </xf>
    <xf numFmtId="9" fontId="0" fillId="0" borderId="83" xfId="2" applyFont="1" applyBorder="1" applyAlignment="1">
      <alignment horizontal="center" vertical="center"/>
    </xf>
    <xf numFmtId="9" fontId="0" fillId="0" borderId="179" xfId="2" applyFont="1" applyBorder="1">
      <alignment vertical="center"/>
    </xf>
    <xf numFmtId="1" fontId="0" fillId="0" borderId="27" xfId="0" applyNumberFormat="1" applyBorder="1">
      <alignment vertical="center"/>
    </xf>
    <xf numFmtId="9" fontId="0" fillId="0" borderId="171" xfId="2" applyFont="1" applyBorder="1">
      <alignment vertical="center"/>
    </xf>
    <xf numFmtId="1" fontId="0" fillId="0" borderId="171" xfId="0" applyNumberFormat="1" applyBorder="1">
      <alignment vertical="center"/>
    </xf>
    <xf numFmtId="176" fontId="0" fillId="0" borderId="164" xfId="0" applyNumberFormat="1" applyBorder="1" applyAlignment="1">
      <alignment vertical="center"/>
    </xf>
    <xf numFmtId="0" fontId="0" fillId="0" borderId="164" xfId="0" applyBorder="1" applyAlignment="1">
      <alignment horizontal="center" vertical="center"/>
    </xf>
    <xf numFmtId="0" fontId="0" fillId="0" borderId="164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8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61" xfId="0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0" xfId="0">
      <alignment vertical="center"/>
    </xf>
    <xf numFmtId="0" fontId="77" fillId="0" borderId="0" xfId="0" applyFont="1">
      <alignment vertical="center"/>
    </xf>
    <xf numFmtId="38" fontId="0" fillId="0" borderId="158" xfId="10" applyFont="1" applyBorder="1">
      <alignment vertical="center"/>
    </xf>
    <xf numFmtId="38" fontId="0" fillId="0" borderId="167" xfId="10" applyFont="1" applyBorder="1">
      <alignment vertical="center"/>
    </xf>
    <xf numFmtId="38" fontId="0" fillId="0" borderId="104" xfId="10" applyFont="1" applyBorder="1">
      <alignment vertical="center"/>
    </xf>
    <xf numFmtId="38" fontId="0" fillId="0" borderId="131" xfId="10" applyFont="1" applyBorder="1">
      <alignment vertical="center"/>
    </xf>
    <xf numFmtId="38" fontId="0" fillId="0" borderId="149" xfId="10" applyFont="1" applyBorder="1">
      <alignment vertical="center"/>
    </xf>
    <xf numFmtId="0" fontId="11" fillId="0" borderId="160" xfId="0" applyFont="1" applyBorder="1">
      <alignment vertical="center"/>
    </xf>
    <xf numFmtId="38" fontId="11" fillId="0" borderId="165" xfId="10" applyFont="1" applyBorder="1">
      <alignment vertical="center"/>
    </xf>
    <xf numFmtId="38" fontId="0" fillId="0" borderId="165" xfId="10" applyFont="1" applyBorder="1">
      <alignment vertical="center"/>
    </xf>
    <xf numFmtId="0" fontId="11" fillId="0" borderId="148" xfId="0" applyFont="1" applyBorder="1">
      <alignment vertical="center"/>
    </xf>
    <xf numFmtId="0" fontId="11" fillId="0" borderId="157" xfId="0" applyFont="1" applyBorder="1">
      <alignment vertical="center"/>
    </xf>
    <xf numFmtId="38" fontId="11" fillId="0" borderId="181" xfId="10" applyFont="1" applyBorder="1">
      <alignment vertical="center"/>
    </xf>
    <xf numFmtId="0" fontId="11" fillId="0" borderId="181" xfId="0" applyFont="1" applyBorder="1">
      <alignment vertical="center"/>
    </xf>
    <xf numFmtId="0" fontId="11" fillId="0" borderId="130" xfId="0" applyFont="1" applyBorder="1">
      <alignment vertical="center"/>
    </xf>
    <xf numFmtId="0" fontId="26" fillId="0" borderId="104" xfId="0" applyFont="1" applyBorder="1">
      <alignment vertical="center"/>
    </xf>
    <xf numFmtId="38" fontId="11" fillId="0" borderId="104" xfId="10" applyFont="1" applyBorder="1">
      <alignment vertical="center"/>
    </xf>
    <xf numFmtId="38" fontId="11" fillId="0" borderId="115" xfId="10" applyFont="1" applyBorder="1">
      <alignment vertical="center"/>
    </xf>
    <xf numFmtId="0" fontId="0" fillId="0" borderId="157" xfId="0" applyBorder="1">
      <alignment vertical="center"/>
    </xf>
    <xf numFmtId="38" fontId="0" fillId="0" borderId="181" xfId="10" applyFont="1" applyBorder="1">
      <alignment vertical="center"/>
    </xf>
    <xf numFmtId="38" fontId="0" fillId="0" borderId="182" xfId="10" applyFont="1" applyBorder="1">
      <alignment vertical="center"/>
    </xf>
    <xf numFmtId="38" fontId="0" fillId="0" borderId="115" xfId="10" applyFont="1" applyBorder="1">
      <alignment vertical="center"/>
    </xf>
    <xf numFmtId="38" fontId="0" fillId="0" borderId="105" xfId="10" applyFont="1" applyBorder="1" applyAlignment="1">
      <alignment horizontal="center" vertical="center"/>
    </xf>
    <xf numFmtId="176" fontId="0" fillId="0" borderId="167" xfId="0" applyNumberFormat="1" applyBorder="1" applyAlignment="1">
      <alignment horizontal="center" vertical="center"/>
    </xf>
    <xf numFmtId="0" fontId="0" fillId="0" borderId="160" xfId="0" applyFill="1" applyBorder="1">
      <alignment vertical="center"/>
    </xf>
    <xf numFmtId="0" fontId="0" fillId="0" borderId="164" xfId="0" applyFill="1" applyBorder="1">
      <alignment vertical="center"/>
    </xf>
    <xf numFmtId="0" fontId="0" fillId="0" borderId="158" xfId="0" applyFill="1" applyBorder="1">
      <alignment vertical="center"/>
    </xf>
    <xf numFmtId="0" fontId="0" fillId="0" borderId="148" xfId="0" applyFill="1" applyBorder="1">
      <alignment vertical="center"/>
    </xf>
    <xf numFmtId="0" fontId="0" fillId="0" borderId="167" xfId="0" applyFill="1" applyBorder="1">
      <alignment vertical="center"/>
    </xf>
    <xf numFmtId="0" fontId="0" fillId="0" borderId="88" xfId="0" applyBorder="1">
      <alignment vertical="center"/>
    </xf>
    <xf numFmtId="0" fontId="0" fillId="0" borderId="107" xfId="0" applyFill="1" applyBorder="1">
      <alignment vertical="center"/>
    </xf>
    <xf numFmtId="0" fontId="0" fillId="0" borderId="114" xfId="0" applyFill="1" applyBorder="1">
      <alignment vertical="center"/>
    </xf>
    <xf numFmtId="176" fontId="0" fillId="0" borderId="107" xfId="0" applyNumberFormat="1" applyFill="1" applyBorder="1">
      <alignment vertical="center"/>
    </xf>
    <xf numFmtId="0" fontId="0" fillId="0" borderId="100" xfId="0" applyFill="1" applyBorder="1">
      <alignment vertical="center"/>
    </xf>
    <xf numFmtId="176" fontId="0" fillId="0" borderId="90" xfId="0" applyNumberFormat="1" applyFill="1" applyBorder="1">
      <alignment vertical="center"/>
    </xf>
    <xf numFmtId="2" fontId="0" fillId="0" borderId="34" xfId="0" applyNumberFormat="1" applyBorder="1">
      <alignment vertical="center"/>
    </xf>
    <xf numFmtId="0" fontId="0" fillId="0" borderId="179" xfId="0" applyBorder="1" applyAlignment="1">
      <alignment horizontal="right" vertical="center"/>
    </xf>
    <xf numFmtId="2" fontId="0" fillId="0" borderId="149" xfId="0" applyNumberFormat="1" applyBorder="1">
      <alignment vertical="center"/>
    </xf>
    <xf numFmtId="0" fontId="0" fillId="0" borderId="178" xfId="0" applyBorder="1" applyAlignment="1">
      <alignment horizontal="center" vertical="center"/>
    </xf>
    <xf numFmtId="0" fontId="16" fillId="0" borderId="174" xfId="0" applyFont="1" applyFill="1" applyBorder="1" applyAlignment="1">
      <alignment horizontal="center" vertical="center"/>
    </xf>
    <xf numFmtId="0" fontId="16" fillId="0" borderId="183" xfId="0" applyFont="1" applyFill="1" applyBorder="1" applyAlignment="1">
      <alignment horizontal="center" vertical="center"/>
    </xf>
    <xf numFmtId="0" fontId="16" fillId="0" borderId="111" xfId="0" applyFont="1" applyFill="1" applyBorder="1" applyAlignment="1">
      <alignment horizontal="center" vertical="center"/>
    </xf>
    <xf numFmtId="0" fontId="16" fillId="0" borderId="185" xfId="0" applyFont="1" applyFill="1" applyBorder="1" applyAlignment="1">
      <alignment horizontal="center" vertical="center"/>
    </xf>
    <xf numFmtId="10" fontId="0" fillId="0" borderId="178" xfId="0" applyNumberFormat="1" applyBorder="1" applyAlignment="1">
      <alignment horizontal="center" vertical="center"/>
    </xf>
    <xf numFmtId="9" fontId="0" fillId="0" borderId="83" xfId="0" applyNumberFormat="1" applyBorder="1" applyAlignment="1">
      <alignment horizontal="center" vertical="center"/>
    </xf>
    <xf numFmtId="0" fontId="34" fillId="0" borderId="139" xfId="0" applyFont="1" applyBorder="1" applyAlignment="1">
      <alignment horizontal="center" vertical="center"/>
    </xf>
    <xf numFmtId="9" fontId="0" fillId="0" borderId="178" xfId="0" applyNumberFormat="1" applyBorder="1" applyAlignment="1">
      <alignment horizontal="center" vertical="center"/>
    </xf>
    <xf numFmtId="1" fontId="0" fillId="0" borderId="139" xfId="0" applyNumberFormat="1" applyBorder="1" applyAlignment="1">
      <alignment horizontal="center" vertical="center"/>
    </xf>
    <xf numFmtId="9" fontId="0" fillId="0" borderId="179" xfId="0" applyNumberFormat="1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/>
    </xf>
    <xf numFmtId="1" fontId="0" fillId="0" borderId="134" xfId="0" applyNumberFormat="1" applyBorder="1" applyAlignment="1">
      <alignment horizontal="center" vertical="center"/>
    </xf>
    <xf numFmtId="1" fontId="0" fillId="0" borderId="179" xfId="0" applyNumberFormat="1" applyBorder="1" applyAlignment="1">
      <alignment horizontal="center" vertical="center"/>
    </xf>
    <xf numFmtId="3" fontId="0" fillId="5" borderId="174" xfId="0" applyNumberFormat="1" applyFill="1" applyBorder="1" applyAlignment="1">
      <alignment horizontal="right" vertical="center"/>
    </xf>
    <xf numFmtId="3" fontId="0" fillId="5" borderId="179" xfId="0" applyNumberFormat="1" applyFill="1" applyBorder="1" applyAlignment="1">
      <alignment horizontal="right" vertical="center"/>
    </xf>
    <xf numFmtId="2" fontId="0" fillId="0" borderId="179" xfId="0" applyNumberFormat="1" applyBorder="1">
      <alignment vertical="center"/>
    </xf>
    <xf numFmtId="1" fontId="0" fillId="0" borderId="14" xfId="0" applyNumberFormat="1" applyBorder="1">
      <alignment vertical="center"/>
    </xf>
    <xf numFmtId="1" fontId="0" fillId="0" borderId="179" xfId="0" applyNumberFormat="1" applyBorder="1">
      <alignment vertical="center"/>
    </xf>
    <xf numFmtId="1" fontId="0" fillId="0" borderId="184" xfId="0" applyNumberFormat="1" applyBorder="1">
      <alignment vertical="center"/>
    </xf>
    <xf numFmtId="1" fontId="0" fillId="0" borderId="179" xfId="0" applyNumberFormat="1" applyBorder="1" applyAlignment="1">
      <alignment horizontal="right" vertical="center"/>
    </xf>
    <xf numFmtId="1" fontId="0" fillId="0" borderId="183" xfId="0" applyNumberFormat="1" applyBorder="1">
      <alignment vertical="center"/>
    </xf>
    <xf numFmtId="0" fontId="0" fillId="0" borderId="111" xfId="0" applyBorder="1">
      <alignment vertical="center"/>
    </xf>
    <xf numFmtId="2" fontId="0" fillId="0" borderId="83" xfId="0" applyNumberFormat="1" applyBorder="1">
      <alignment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171" xfId="0" applyNumberFormat="1" applyFill="1" applyBorder="1" applyAlignment="1">
      <alignment horizontal="right" vertical="center"/>
    </xf>
    <xf numFmtId="2" fontId="0" fillId="0" borderId="171" xfId="0" applyNumberFormat="1" applyBorder="1">
      <alignment vertical="center"/>
    </xf>
    <xf numFmtId="2" fontId="0" fillId="0" borderId="172" xfId="0" applyNumberFormat="1" applyBorder="1">
      <alignment vertical="center"/>
    </xf>
    <xf numFmtId="1" fontId="0" fillId="0" borderId="41" xfId="0" applyNumberFormat="1" applyBorder="1">
      <alignment vertical="center"/>
    </xf>
    <xf numFmtId="1" fontId="0" fillId="0" borderId="102" xfId="0" applyNumberFormat="1" applyBorder="1">
      <alignment vertical="center"/>
    </xf>
    <xf numFmtId="1" fontId="0" fillId="0" borderId="173" xfId="0" applyNumberFormat="1" applyBorder="1" applyAlignment="1">
      <alignment horizontal="right" vertical="center"/>
    </xf>
    <xf numFmtId="2" fontId="0" fillId="0" borderId="183" xfId="0" applyNumberFormat="1" applyBorder="1">
      <alignment vertical="center"/>
    </xf>
    <xf numFmtId="0" fontId="0" fillId="0" borderId="174" xfId="0" applyBorder="1">
      <alignment vertical="center"/>
    </xf>
    <xf numFmtId="1" fontId="70" fillId="0" borderId="171" xfId="0" applyNumberFormat="1" applyFont="1" applyBorder="1">
      <alignment vertical="center"/>
    </xf>
    <xf numFmtId="2" fontId="0" fillId="0" borderId="173" xfId="0" applyNumberFormat="1" applyBorder="1">
      <alignment vertical="center"/>
    </xf>
    <xf numFmtId="1" fontId="70" fillId="0" borderId="176" xfId="0" applyNumberFormat="1" applyFont="1" applyBorder="1">
      <alignment vertical="center"/>
    </xf>
    <xf numFmtId="1" fontId="0" fillId="0" borderId="134" xfId="0" applyNumberFormat="1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76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76" xfId="0" applyBorder="1">
      <alignment vertical="center"/>
    </xf>
    <xf numFmtId="176" fontId="0" fillId="0" borderId="149" xfId="0" applyNumberFormat="1" applyBorder="1">
      <alignment vertical="center"/>
    </xf>
    <xf numFmtId="176" fontId="0" fillId="0" borderId="167" xfId="0" applyNumberFormat="1" applyBorder="1">
      <alignment vertical="center"/>
    </xf>
    <xf numFmtId="176" fontId="0" fillId="0" borderId="148" xfId="0" applyNumberFormat="1" applyBorder="1">
      <alignment vertical="center"/>
    </xf>
    <xf numFmtId="0" fontId="9" fillId="0" borderId="10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0" fillId="0" borderId="186" xfId="0" applyFill="1" applyBorder="1">
      <alignment vertical="center"/>
    </xf>
    <xf numFmtId="2" fontId="0" fillId="0" borderId="186" xfId="0" applyNumberFormat="1" applyFill="1" applyBorder="1">
      <alignment vertical="center"/>
    </xf>
    <xf numFmtId="1" fontId="0" fillId="0" borderId="186" xfId="0" applyNumberFormat="1" applyFill="1" applyBorder="1">
      <alignment vertical="center"/>
    </xf>
    <xf numFmtId="176" fontId="0" fillId="0" borderId="187" xfId="0" applyNumberFormat="1" applyFill="1" applyBorder="1">
      <alignment vertical="center"/>
    </xf>
    <xf numFmtId="176" fontId="0" fillId="0" borderId="191" xfId="0" applyNumberFormat="1" applyFill="1" applyBorder="1">
      <alignment vertical="center"/>
    </xf>
    <xf numFmtId="0" fontId="0" fillId="0" borderId="193" xfId="0" applyFill="1" applyBorder="1" applyAlignment="1">
      <alignment horizontal="center" vertical="center"/>
    </xf>
    <xf numFmtId="0" fontId="0" fillId="0" borderId="176" xfId="0" applyFill="1" applyBorder="1" applyAlignment="1">
      <alignment horizontal="center" vertical="center"/>
    </xf>
    <xf numFmtId="0" fontId="0" fillId="0" borderId="105" xfId="0" applyFill="1" applyBorder="1">
      <alignment vertical="center"/>
    </xf>
    <xf numFmtId="0" fontId="0" fillId="0" borderId="104" xfId="0" applyFill="1" applyBorder="1">
      <alignment vertical="center"/>
    </xf>
    <xf numFmtId="2" fontId="0" fillId="0" borderId="104" xfId="0" applyNumberFormat="1" applyFill="1" applyBorder="1">
      <alignment vertical="center"/>
    </xf>
    <xf numFmtId="1" fontId="0" fillId="0" borderId="104" xfId="0" applyNumberFormat="1" applyFill="1" applyBorder="1">
      <alignment vertical="center"/>
    </xf>
    <xf numFmtId="176" fontId="0" fillId="0" borderId="131" xfId="0" applyNumberFormat="1" applyFill="1" applyBorder="1">
      <alignment vertical="center"/>
    </xf>
    <xf numFmtId="0" fontId="5" fillId="0" borderId="36" xfId="0" applyFont="1" applyFill="1" applyBorder="1" applyAlignment="1">
      <alignment horizontal="center" vertical="center"/>
    </xf>
    <xf numFmtId="0" fontId="0" fillId="0" borderId="191" xfId="0" applyBorder="1">
      <alignment vertical="center"/>
    </xf>
    <xf numFmtId="0" fontId="0" fillId="0" borderId="193" xfId="0" applyBorder="1">
      <alignment vertical="center"/>
    </xf>
    <xf numFmtId="0" fontId="0" fillId="0" borderId="194" xfId="0" applyBorder="1">
      <alignment vertical="center"/>
    </xf>
    <xf numFmtId="38" fontId="0" fillId="0" borderId="105" xfId="10" applyFont="1" applyBorder="1">
      <alignment vertical="center"/>
    </xf>
    <xf numFmtId="38" fontId="0" fillId="0" borderId="191" xfId="10" applyFont="1" applyBorder="1">
      <alignment vertical="center"/>
    </xf>
    <xf numFmtId="38" fontId="0" fillId="0" borderId="92" xfId="10" applyFont="1" applyBorder="1">
      <alignment vertical="center"/>
    </xf>
    <xf numFmtId="38" fontId="0" fillId="0" borderId="2" xfId="10" applyFont="1" applyBorder="1">
      <alignment vertical="center"/>
    </xf>
    <xf numFmtId="38" fontId="0" fillId="0" borderId="192" xfId="10" applyFont="1" applyBorder="1">
      <alignment vertical="center"/>
    </xf>
    <xf numFmtId="38" fontId="0" fillId="0" borderId="11" xfId="10" applyFont="1" applyBorder="1">
      <alignment vertical="center"/>
    </xf>
    <xf numFmtId="38" fontId="0" fillId="0" borderId="12" xfId="10" applyFont="1" applyBorder="1">
      <alignment vertical="center"/>
    </xf>
    <xf numFmtId="1" fontId="0" fillId="0" borderId="117" xfId="0" applyNumberFormat="1" applyBorder="1">
      <alignment vertical="center"/>
    </xf>
    <xf numFmtId="1" fontId="0" fillId="0" borderId="192" xfId="0" applyNumberFormat="1" applyBorder="1">
      <alignment vertical="center"/>
    </xf>
    <xf numFmtId="2" fontId="0" fillId="0" borderId="191" xfId="0" applyNumberFormat="1" applyBorder="1">
      <alignment vertical="center"/>
    </xf>
    <xf numFmtId="0" fontId="0" fillId="0" borderId="196" xfId="0" applyBorder="1">
      <alignment vertical="center"/>
    </xf>
    <xf numFmtId="2" fontId="0" fillId="0" borderId="117" xfId="0" applyNumberFormat="1" applyBorder="1">
      <alignment vertical="center"/>
    </xf>
    <xf numFmtId="176" fontId="0" fillId="0" borderId="117" xfId="0" applyNumberFormat="1" applyBorder="1">
      <alignment vertical="center"/>
    </xf>
    <xf numFmtId="176" fontId="0" fillId="0" borderId="105" xfId="0" applyNumberFormat="1" applyBorder="1">
      <alignment vertical="center"/>
    </xf>
    <xf numFmtId="176" fontId="0" fillId="0" borderId="191" xfId="0" applyNumberFormat="1" applyBorder="1">
      <alignment vertical="center"/>
    </xf>
    <xf numFmtId="0" fontId="0" fillId="0" borderId="170" xfId="0" applyBorder="1">
      <alignment vertical="center"/>
    </xf>
    <xf numFmtId="0" fontId="0" fillId="0" borderId="195" xfId="0" applyBorder="1">
      <alignment vertical="center"/>
    </xf>
    <xf numFmtId="0" fontId="0" fillId="0" borderId="17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34" xfId="0" applyBorder="1" applyAlignment="1">
      <alignment horizontal="center" vertical="center" wrapText="1"/>
    </xf>
    <xf numFmtId="0" fontId="0" fillId="0" borderId="183" xfId="0" applyBorder="1" applyAlignment="1">
      <alignment horizontal="center" vertical="center" wrapText="1"/>
    </xf>
    <xf numFmtId="180" fontId="0" fillId="0" borderId="104" xfId="2" applyNumberFormat="1" applyFont="1" applyBorder="1">
      <alignment vertical="center"/>
    </xf>
    <xf numFmtId="180" fontId="0" fillId="0" borderId="105" xfId="2" applyNumberFormat="1" applyFont="1" applyBorder="1">
      <alignment vertical="center"/>
    </xf>
    <xf numFmtId="180" fontId="0" fillId="0" borderId="191" xfId="2" applyNumberFormat="1" applyFont="1" applyBorder="1">
      <alignment vertical="center"/>
    </xf>
    <xf numFmtId="180" fontId="0" fillId="0" borderId="192" xfId="2" applyNumberFormat="1" applyFont="1" applyBorder="1">
      <alignment vertical="center"/>
    </xf>
    <xf numFmtId="0" fontId="0" fillId="0" borderId="193" xfId="0" applyBorder="1" applyAlignment="1">
      <alignment horizontal="center" vertical="center"/>
    </xf>
    <xf numFmtId="0" fontId="0" fillId="0" borderId="194" xfId="0" applyBorder="1" applyAlignment="1">
      <alignment horizontal="center" vertical="center"/>
    </xf>
    <xf numFmtId="10" fontId="0" fillId="0" borderId="131" xfId="0" applyNumberFormat="1" applyBorder="1">
      <alignment vertical="center"/>
    </xf>
    <xf numFmtId="1" fontId="0" fillId="0" borderId="191" xfId="0" applyNumberFormat="1" applyBorder="1">
      <alignment vertical="center"/>
    </xf>
    <xf numFmtId="0" fontId="0" fillId="0" borderId="188" xfId="0" applyBorder="1" applyAlignment="1">
      <alignment horizontal="center" vertical="center"/>
    </xf>
    <xf numFmtId="1" fontId="0" fillId="0" borderId="189" xfId="0" applyNumberFormat="1" applyBorder="1">
      <alignment vertical="center"/>
    </xf>
    <xf numFmtId="1" fontId="0" fillId="0" borderId="190" xfId="0" applyNumberFormat="1" applyBorder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2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196" xfId="0" applyFont="1" applyFill="1" applyBorder="1" applyAlignment="1">
      <alignment horizontal="right" vertical="center"/>
    </xf>
    <xf numFmtId="0" fontId="4" fillId="0" borderId="197" xfId="0" applyFont="1" applyFill="1" applyBorder="1" applyAlignment="1">
      <alignment horizontal="right" vertical="center"/>
    </xf>
    <xf numFmtId="0" fontId="4" fillId="0" borderId="186" xfId="0" applyFont="1" applyFill="1" applyBorder="1" applyAlignment="1">
      <alignment horizontal="right" vertical="center"/>
    </xf>
    <xf numFmtId="0" fontId="4" fillId="0" borderId="187" xfId="0" applyFont="1" applyFill="1" applyBorder="1" applyAlignment="1">
      <alignment horizontal="right" vertical="center"/>
    </xf>
    <xf numFmtId="0" fontId="78" fillId="1" borderId="35" xfId="0" applyFont="1" applyFill="1" applyBorder="1" applyAlignment="1">
      <alignment horizontal="right" vertical="center"/>
    </xf>
    <xf numFmtId="0" fontId="4" fillId="0" borderId="37" xfId="0" applyFont="1" applyFill="1" applyBorder="1" applyAlignment="1">
      <alignment horizontal="right" vertical="center"/>
    </xf>
    <xf numFmtId="0" fontId="4" fillId="0" borderId="105" xfId="0" applyFont="1" applyFill="1" applyBorder="1" applyAlignment="1">
      <alignment horizontal="right" vertical="center"/>
    </xf>
    <xf numFmtId="0" fontId="4" fillId="0" borderId="115" xfId="0" applyFont="1" applyFill="1" applyBorder="1" applyAlignment="1">
      <alignment horizontal="right" vertical="center"/>
    </xf>
    <xf numFmtId="0" fontId="78" fillId="1" borderId="48" xfId="0" applyFont="1" applyFill="1" applyBorder="1" applyAlignment="1">
      <alignment horizontal="right" vertical="center"/>
    </xf>
    <xf numFmtId="0" fontId="4" fillId="0" borderId="191" xfId="0" applyFont="1" applyFill="1" applyBorder="1" applyAlignment="1">
      <alignment horizontal="right" vertical="center"/>
    </xf>
    <xf numFmtId="0" fontId="25" fillId="0" borderId="44" xfId="0" applyFont="1" applyFill="1" applyBorder="1" applyAlignment="1">
      <alignment horizontal="center" vertical="top"/>
    </xf>
    <xf numFmtId="0" fontId="4" fillId="0" borderId="192" xfId="0" applyFont="1" applyFill="1" applyBorder="1" applyAlignment="1">
      <alignment horizontal="right" vertical="center"/>
    </xf>
    <xf numFmtId="0" fontId="4" fillId="0" borderId="189" xfId="0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right" vertical="center"/>
    </xf>
    <xf numFmtId="0" fontId="4" fillId="0" borderId="190" xfId="0" applyFont="1" applyFill="1" applyBorder="1" applyAlignment="1">
      <alignment horizontal="right" vertical="center"/>
    </xf>
    <xf numFmtId="0" fontId="0" fillId="0" borderId="134" xfId="0" applyBorder="1" applyAlignment="1">
      <alignment horizontal="center" vertical="center"/>
    </xf>
    <xf numFmtId="1" fontId="0" fillId="0" borderId="201" xfId="0" applyNumberFormat="1" applyBorder="1">
      <alignment vertical="center"/>
    </xf>
    <xf numFmtId="1" fontId="0" fillId="0" borderId="202" xfId="0" applyNumberFormat="1" applyBorder="1">
      <alignment vertical="center"/>
    </xf>
    <xf numFmtId="1" fontId="0" fillId="0" borderId="200" xfId="0" applyNumberFormat="1" applyBorder="1">
      <alignment vertical="center"/>
    </xf>
    <xf numFmtId="1" fontId="0" fillId="0" borderId="194" xfId="0" applyNumberFormat="1" applyBorder="1">
      <alignment vertical="center"/>
    </xf>
    <xf numFmtId="1" fontId="0" fillId="0" borderId="205" xfId="0" applyNumberFormat="1" applyBorder="1">
      <alignment vertical="center"/>
    </xf>
    <xf numFmtId="1" fontId="0" fillId="0" borderId="206" xfId="0" applyNumberFormat="1" applyBorder="1">
      <alignment vertical="center"/>
    </xf>
    <xf numFmtId="1" fontId="0" fillId="0" borderId="188" xfId="0" applyNumberFormat="1" applyBorder="1">
      <alignment vertical="center"/>
    </xf>
    <xf numFmtId="0" fontId="0" fillId="0" borderId="200" xfId="0" applyBorder="1" applyAlignment="1">
      <alignment horizontal="center" vertical="center"/>
    </xf>
    <xf numFmtId="1" fontId="0" fillId="0" borderId="170" xfId="0" applyNumberFormat="1" applyBorder="1">
      <alignment vertical="center"/>
    </xf>
    <xf numFmtId="0" fontId="26" fillId="0" borderId="171" xfId="0" applyFont="1" applyBorder="1" applyAlignment="1">
      <alignment horizontal="center" vertical="center"/>
    </xf>
    <xf numFmtId="0" fontId="5" fillId="0" borderId="172" xfId="0" applyFont="1" applyBorder="1" applyAlignment="1">
      <alignment horizontal="center" vertical="center"/>
    </xf>
    <xf numFmtId="0" fontId="26" fillId="0" borderId="194" xfId="0" applyFont="1" applyBorder="1" applyAlignment="1">
      <alignment horizontal="center" vertical="center"/>
    </xf>
    <xf numFmtId="0" fontId="5" fillId="0" borderId="200" xfId="0" applyFont="1" applyBorder="1" applyAlignment="1">
      <alignment horizontal="center" vertical="center"/>
    </xf>
    <xf numFmtId="1" fontId="0" fillId="0" borderId="115" xfId="0" applyNumberFormat="1" applyBorder="1">
      <alignment vertical="center"/>
    </xf>
    <xf numFmtId="2" fontId="0" fillId="0" borderId="131" xfId="0" applyNumberFormat="1" applyBorder="1">
      <alignment vertical="center"/>
    </xf>
    <xf numFmtId="1" fontId="0" fillId="0" borderId="207" xfId="0" applyNumberFormat="1" applyBorder="1">
      <alignment vertical="center"/>
    </xf>
    <xf numFmtId="2" fontId="0" fillId="0" borderId="206" xfId="0" applyNumberFormat="1" applyBorder="1">
      <alignment vertical="center"/>
    </xf>
    <xf numFmtId="0" fontId="79" fillId="0" borderId="22" xfId="5" applyFont="1" applyFill="1" applyBorder="1" applyAlignment="1">
      <alignment horizontal="center" vertical="center" wrapText="1"/>
    </xf>
    <xf numFmtId="0" fontId="42" fillId="0" borderId="0" xfId="5" applyAlignment="1">
      <alignment horizontal="center"/>
    </xf>
    <xf numFmtId="0" fontId="16" fillId="0" borderId="202" xfId="0" applyFont="1" applyBorder="1" applyAlignment="1">
      <alignment horizontal="right" vertical="center"/>
    </xf>
    <xf numFmtId="0" fontId="16" fillId="0" borderId="205" xfId="0" applyFont="1" applyBorder="1" applyAlignment="1">
      <alignment horizontal="center" vertical="center"/>
    </xf>
    <xf numFmtId="0" fontId="16" fillId="0" borderId="206" xfId="0" applyFont="1" applyBorder="1" applyAlignment="1">
      <alignment horizontal="center" vertical="center"/>
    </xf>
    <xf numFmtId="0" fontId="34" fillId="0" borderId="205" xfId="0" applyFont="1" applyBorder="1" applyAlignment="1">
      <alignment horizontal="center" vertical="center"/>
    </xf>
    <xf numFmtId="0" fontId="16" fillId="0" borderId="188" xfId="0" applyFont="1" applyBorder="1" applyAlignment="1">
      <alignment horizontal="center" vertical="center"/>
    </xf>
    <xf numFmtId="0" fontId="16" fillId="0" borderId="189" xfId="0" applyFont="1" applyBorder="1" applyAlignment="1">
      <alignment horizontal="right" vertical="center"/>
    </xf>
    <xf numFmtId="0" fontId="16" fillId="0" borderId="190" xfId="0" applyFont="1" applyBorder="1" applyAlignment="1">
      <alignment horizontal="center" vertical="center"/>
    </xf>
    <xf numFmtId="0" fontId="16" fillId="0" borderId="200" xfId="0" applyFont="1" applyBorder="1" applyAlignment="1">
      <alignment horizontal="center" vertical="center"/>
    </xf>
    <xf numFmtId="0" fontId="16" fillId="0" borderId="194" xfId="0" applyFont="1" applyBorder="1" applyAlignment="1">
      <alignment horizontal="center" vertical="center"/>
    </xf>
    <xf numFmtId="176" fontId="16" fillId="0" borderId="190" xfId="0" applyNumberFormat="1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104" xfId="0" applyFont="1" applyBorder="1" applyAlignment="1">
      <alignment horizontal="right" vertical="center"/>
    </xf>
    <xf numFmtId="0" fontId="16" fillId="0" borderId="13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4" fillId="0" borderId="170" xfId="0" applyFont="1" applyBorder="1" applyAlignment="1">
      <alignment horizontal="center" vertical="center"/>
    </xf>
    <xf numFmtId="0" fontId="0" fillId="0" borderId="205" xfId="0" applyBorder="1">
      <alignment vertical="center"/>
    </xf>
    <xf numFmtId="0" fontId="0" fillId="0" borderId="202" xfId="0" applyBorder="1">
      <alignment vertical="center"/>
    </xf>
    <xf numFmtId="0" fontId="0" fillId="0" borderId="206" xfId="0" applyBorder="1">
      <alignment vertical="center"/>
    </xf>
    <xf numFmtId="0" fontId="0" fillId="0" borderId="205" xfId="0" applyBorder="1" applyAlignment="1">
      <alignment horizontal="right" vertical="center"/>
    </xf>
    <xf numFmtId="0" fontId="0" fillId="0" borderId="188" xfId="0" applyBorder="1" applyAlignment="1">
      <alignment horizontal="right" vertical="center"/>
    </xf>
    <xf numFmtId="0" fontId="0" fillId="0" borderId="190" xfId="0" applyBorder="1">
      <alignment vertical="center"/>
    </xf>
    <xf numFmtId="0" fontId="43" fillId="0" borderId="0" xfId="5" applyFont="1" applyAlignment="1">
      <alignment horizontal="left"/>
    </xf>
    <xf numFmtId="1" fontId="0" fillId="0" borderId="109" xfId="0" applyNumberFormat="1" applyBorder="1">
      <alignment vertical="center"/>
    </xf>
    <xf numFmtId="2" fontId="0" fillId="0" borderId="107" xfId="0" applyNumberFormat="1" applyBorder="1">
      <alignment vertical="center"/>
    </xf>
    <xf numFmtId="1" fontId="0" fillId="0" borderId="128" xfId="0" applyNumberFormat="1" applyBorder="1">
      <alignment vertical="center"/>
    </xf>
    <xf numFmtId="2" fontId="0" fillId="0" borderId="190" xfId="0" applyNumberFormat="1" applyBorder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105" xfId="0" applyFont="1" applyBorder="1">
      <alignment vertical="center"/>
    </xf>
    <xf numFmtId="0" fontId="11" fillId="0" borderId="104" xfId="0" applyFont="1" applyBorder="1">
      <alignment vertical="center"/>
    </xf>
    <xf numFmtId="2" fontId="11" fillId="0" borderId="131" xfId="0" applyNumberFormat="1" applyFont="1" applyBorder="1">
      <alignment vertical="center"/>
    </xf>
    <xf numFmtId="0" fontId="28" fillId="0" borderId="200" xfId="0" applyFont="1" applyBorder="1" applyAlignment="1">
      <alignment horizontal="center" vertical="center"/>
    </xf>
    <xf numFmtId="0" fontId="11" fillId="0" borderId="201" xfId="0" applyFont="1" applyBorder="1">
      <alignment vertical="center"/>
    </xf>
    <xf numFmtId="0" fontId="11" fillId="0" borderId="202" xfId="0" applyFont="1" applyBorder="1">
      <alignment vertical="center"/>
    </xf>
    <xf numFmtId="2" fontId="11" fillId="0" borderId="206" xfId="0" applyNumberFormat="1" applyFont="1" applyBorder="1">
      <alignment vertical="center"/>
    </xf>
    <xf numFmtId="0" fontId="28" fillId="0" borderId="194" xfId="0" applyFont="1" applyBorder="1" applyAlignment="1">
      <alignment horizontal="center" vertical="center"/>
    </xf>
    <xf numFmtId="0" fontId="11" fillId="0" borderId="192" xfId="0" applyFont="1" applyBorder="1">
      <alignment vertical="center"/>
    </xf>
    <xf numFmtId="0" fontId="11" fillId="0" borderId="189" xfId="0" applyFont="1" applyBorder="1">
      <alignment vertical="center"/>
    </xf>
    <xf numFmtId="2" fontId="11" fillId="0" borderId="190" xfId="0" applyNumberFormat="1" applyFont="1" applyBorder="1">
      <alignment vertical="center"/>
    </xf>
    <xf numFmtId="0" fontId="11" fillId="0" borderId="208" xfId="0" applyFont="1" applyBorder="1">
      <alignment vertical="center"/>
    </xf>
    <xf numFmtId="0" fontId="11" fillId="0" borderId="192" xfId="0" applyFont="1" applyFill="1" applyBorder="1">
      <alignment vertical="center"/>
    </xf>
    <xf numFmtId="0" fontId="27" fillId="0" borderId="200" xfId="0" applyFont="1" applyBorder="1" applyAlignment="1">
      <alignment horizontal="center" vertical="center"/>
    </xf>
    <xf numFmtId="0" fontId="28" fillId="0" borderId="209" xfId="0" applyFont="1" applyBorder="1" applyAlignment="1">
      <alignment horizontal="center" vertical="center"/>
    </xf>
    <xf numFmtId="0" fontId="28" fillId="0" borderId="194" xfId="0" applyFont="1" applyFill="1" applyBorder="1" applyAlignment="1">
      <alignment horizontal="center" vertical="center"/>
    </xf>
    <xf numFmtId="176" fontId="45" fillId="0" borderId="206" xfId="6" applyNumberFormat="1" applyBorder="1">
      <alignment vertical="center"/>
    </xf>
    <xf numFmtId="176" fontId="45" fillId="0" borderId="190" xfId="6" applyNumberFormat="1" applyBorder="1">
      <alignment vertical="center"/>
    </xf>
    <xf numFmtId="176" fontId="45" fillId="0" borderId="131" xfId="6" applyNumberFormat="1" applyBorder="1">
      <alignment vertical="center"/>
    </xf>
    <xf numFmtId="0" fontId="45" fillId="0" borderId="37" xfId="6" applyBorder="1">
      <alignment vertical="center"/>
    </xf>
    <xf numFmtId="0" fontId="45" fillId="0" borderId="35" xfId="6" applyFill="1" applyBorder="1" applyAlignment="1">
      <alignment horizontal="center" vertical="center"/>
    </xf>
    <xf numFmtId="0" fontId="45" fillId="0" borderId="22" xfId="6" applyFill="1" applyBorder="1" applyAlignment="1">
      <alignment horizontal="center" vertical="center"/>
    </xf>
    <xf numFmtId="0" fontId="47" fillId="0" borderId="24" xfId="6" applyNumberFormat="1" applyFont="1" applyFill="1" applyBorder="1" applyAlignment="1">
      <alignment horizontal="center"/>
    </xf>
    <xf numFmtId="49" fontId="48" fillId="0" borderId="200" xfId="6" applyNumberFormat="1" applyFont="1" applyBorder="1" applyAlignment="1">
      <alignment horizontal="center"/>
    </xf>
    <xf numFmtId="49" fontId="48" fillId="0" borderId="194" xfId="6" applyNumberFormat="1" applyFont="1" applyBorder="1" applyAlignment="1">
      <alignment horizontal="center"/>
    </xf>
    <xf numFmtId="49" fontId="48" fillId="0" borderId="24" xfId="6" applyNumberFormat="1" applyFont="1" applyBorder="1" applyAlignment="1">
      <alignment horizontal="center"/>
    </xf>
    <xf numFmtId="49" fontId="7" fillId="0" borderId="200" xfId="6" applyNumberFormat="1" applyFont="1" applyBorder="1" applyAlignment="1">
      <alignment horizontal="center"/>
    </xf>
    <xf numFmtId="49" fontId="7" fillId="0" borderId="194" xfId="6" applyNumberFormat="1" applyFont="1" applyBorder="1" applyAlignment="1">
      <alignment horizontal="center"/>
    </xf>
    <xf numFmtId="3" fontId="7" fillId="0" borderId="105" xfId="6" applyNumberFormat="1" applyFont="1" applyBorder="1" applyAlignment="1">
      <alignment horizontal="right"/>
    </xf>
    <xf numFmtId="3" fontId="7" fillId="0" borderId="104" xfId="6" applyNumberFormat="1" applyFont="1" applyBorder="1" applyAlignment="1">
      <alignment horizontal="right"/>
    </xf>
    <xf numFmtId="3" fontId="7" fillId="0" borderId="201" xfId="6" applyNumberFormat="1" applyFont="1" applyBorder="1" applyAlignment="1">
      <alignment horizontal="right"/>
    </xf>
    <xf numFmtId="3" fontId="7" fillId="0" borderId="202" xfId="6" applyNumberFormat="1" applyFont="1" applyBorder="1" applyAlignment="1">
      <alignment horizontal="right"/>
    </xf>
    <xf numFmtId="3" fontId="7" fillId="0" borderId="192" xfId="6" applyNumberFormat="1" applyFont="1" applyBorder="1" applyAlignment="1">
      <alignment horizontal="right"/>
    </xf>
    <xf numFmtId="3" fontId="7" fillId="0" borderId="189" xfId="6" applyNumberFormat="1" applyFont="1" applyBorder="1" applyAlignment="1">
      <alignment horizontal="right"/>
    </xf>
    <xf numFmtId="3" fontId="31" fillId="0" borderId="105" xfId="6" applyNumberFormat="1" applyFont="1" applyBorder="1" applyAlignment="1">
      <alignment horizontal="right"/>
    </xf>
    <xf numFmtId="3" fontId="31" fillId="0" borderId="104" xfId="6" applyNumberFormat="1" applyFont="1" applyBorder="1" applyAlignment="1">
      <alignment horizontal="right"/>
    </xf>
    <xf numFmtId="3" fontId="31" fillId="0" borderId="201" xfId="6" applyNumberFormat="1" applyFont="1" applyBorder="1" applyAlignment="1">
      <alignment horizontal="right"/>
    </xf>
    <xf numFmtId="3" fontId="31" fillId="0" borderId="202" xfId="6" applyNumberFormat="1" applyFont="1" applyBorder="1" applyAlignment="1">
      <alignment horizontal="right"/>
    </xf>
    <xf numFmtId="3" fontId="31" fillId="0" borderId="192" xfId="6" applyNumberFormat="1" applyFont="1" applyBorder="1" applyAlignment="1">
      <alignment horizontal="right"/>
    </xf>
    <xf numFmtId="3" fontId="31" fillId="0" borderId="189" xfId="6" applyNumberFormat="1" applyFont="1" applyBorder="1" applyAlignment="1">
      <alignment horizontal="right"/>
    </xf>
    <xf numFmtId="2" fontId="11" fillId="0" borderId="24" xfId="0" applyNumberFormat="1" applyFont="1" applyBorder="1">
      <alignment vertical="center"/>
    </xf>
    <xf numFmtId="178" fontId="0" fillId="0" borderId="105" xfId="0" applyNumberFormat="1" applyBorder="1">
      <alignment vertical="center"/>
    </xf>
    <xf numFmtId="0" fontId="34" fillId="0" borderId="109" xfId="4" applyFont="1" applyBorder="1"/>
    <xf numFmtId="1" fontId="34" fillId="0" borderId="170" xfId="4" applyNumberFormat="1" applyFont="1" applyBorder="1"/>
    <xf numFmtId="1" fontId="39" fillId="0" borderId="117" xfId="4" applyNumberFormat="1" applyFont="1" applyBorder="1"/>
    <xf numFmtId="0" fontId="39" fillId="0" borderId="107" xfId="4" applyFont="1" applyBorder="1"/>
    <xf numFmtId="0" fontId="52" fillId="0" borderId="207" xfId="4" applyFont="1" applyBorder="1" applyAlignment="1">
      <alignment horizontal="right"/>
    </xf>
    <xf numFmtId="1" fontId="34" fillId="0" borderId="200" xfId="4" applyNumberFormat="1" applyFont="1" applyBorder="1"/>
    <xf numFmtId="1" fontId="39" fillId="0" borderId="201" xfId="4" applyNumberFormat="1" applyFont="1" applyBorder="1"/>
    <xf numFmtId="0" fontId="50" fillId="0" borderId="206" xfId="4" applyFont="1" applyBorder="1"/>
    <xf numFmtId="0" fontId="34" fillId="0" borderId="207" xfId="4" applyFont="1" applyBorder="1"/>
    <xf numFmtId="0" fontId="40" fillId="0" borderId="206" xfId="4" applyFont="1" applyBorder="1"/>
    <xf numFmtId="0" fontId="39" fillId="0" borderId="206" xfId="4" applyFont="1" applyBorder="1"/>
    <xf numFmtId="2" fontId="3" fillId="0" borderId="200" xfId="0" applyNumberFormat="1" applyFont="1" applyBorder="1">
      <alignment vertical="center"/>
    </xf>
    <xf numFmtId="2" fontId="3" fillId="0" borderId="201" xfId="0" applyNumberFormat="1" applyFont="1" applyBorder="1">
      <alignment vertical="center"/>
    </xf>
    <xf numFmtId="2" fontId="50" fillId="0" borderId="24" xfId="4" applyNumberFormat="1" applyFont="1" applyFill="1" applyBorder="1"/>
    <xf numFmtId="2" fontId="3" fillId="0" borderId="105" xfId="0" applyNumberFormat="1" applyFont="1" applyFill="1" applyBorder="1">
      <alignment vertical="center"/>
    </xf>
    <xf numFmtId="0" fontId="0" fillId="0" borderId="5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9" fontId="0" fillId="0" borderId="203" xfId="2" applyFont="1" applyBorder="1" applyAlignment="1">
      <alignment horizontal="center" vertical="center"/>
    </xf>
    <xf numFmtId="0" fontId="11" fillId="0" borderId="20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" fontId="0" fillId="0" borderId="203" xfId="0" applyNumberFormat="1" applyBorder="1" applyAlignment="1">
      <alignment horizontal="center" vertical="center"/>
    </xf>
    <xf numFmtId="9" fontId="0" fillId="0" borderId="204" xfId="2" applyFont="1" applyBorder="1" applyAlignment="1">
      <alignment horizontal="center" vertical="center"/>
    </xf>
    <xf numFmtId="0" fontId="0" fillId="0" borderId="203" xfId="0" applyBorder="1" applyAlignment="1">
      <alignment horizontal="center" vertical="center"/>
    </xf>
    <xf numFmtId="9" fontId="0" fillId="0" borderId="210" xfId="2" applyFont="1" applyBorder="1" applyAlignment="1">
      <alignment horizontal="center" vertical="center"/>
    </xf>
    <xf numFmtId="1" fontId="0" fillId="0" borderId="210" xfId="0" applyNumberFormat="1" applyBorder="1" applyAlignment="1">
      <alignment horizontal="center" vertical="center"/>
    </xf>
    <xf numFmtId="9" fontId="0" fillId="0" borderId="213" xfId="2" applyFont="1" applyBorder="1" applyAlignment="1">
      <alignment horizontal="center" vertical="center"/>
    </xf>
    <xf numFmtId="0" fontId="0" fillId="0" borderId="210" xfId="0" applyBorder="1" applyAlignment="1">
      <alignment horizontal="center" vertical="center"/>
    </xf>
    <xf numFmtId="0" fontId="0" fillId="0" borderId="214" xfId="0" applyBorder="1" applyAlignment="1">
      <alignment horizontal="center" vertical="center"/>
    </xf>
    <xf numFmtId="0" fontId="16" fillId="0" borderId="213" xfId="0" applyFont="1" applyFill="1" applyBorder="1" applyAlignment="1">
      <alignment horizontal="center" vertical="center"/>
    </xf>
    <xf numFmtId="0" fontId="16" fillId="0" borderId="170" xfId="0" applyFont="1" applyFill="1" applyBorder="1" applyAlignment="1">
      <alignment horizontal="center" vertical="center"/>
    </xf>
    <xf numFmtId="0" fontId="16" fillId="0" borderId="194" xfId="0" applyFont="1" applyFill="1" applyBorder="1" applyAlignment="1">
      <alignment horizontal="center" vertical="center"/>
    </xf>
    <xf numFmtId="0" fontId="72" fillId="0" borderId="0" xfId="18" applyAlignment="1">
      <alignment vertical="center" wrapText="1"/>
    </xf>
    <xf numFmtId="0" fontId="55" fillId="0" borderId="0" xfId="13" applyFont="1" applyAlignment="1">
      <alignment wrapText="1"/>
    </xf>
    <xf numFmtId="177" fontId="41" fillId="0" borderId="201" xfId="5" applyNumberFormat="1" applyFont="1" applyBorder="1"/>
    <xf numFmtId="177" fontId="41" fillId="0" borderId="202" xfId="5" applyNumberFormat="1" applyFont="1" applyBorder="1"/>
    <xf numFmtId="177" fontId="41" fillId="0" borderId="206" xfId="5" applyNumberFormat="1" applyFont="1" applyBorder="1"/>
    <xf numFmtId="177" fontId="41" fillId="0" borderId="216" xfId="5" applyNumberFormat="1" applyFont="1" applyBorder="1"/>
    <xf numFmtId="177" fontId="41" fillId="0" borderId="217" xfId="5" applyNumberFormat="1" applyFont="1" applyBorder="1"/>
    <xf numFmtId="177" fontId="41" fillId="0" borderId="218" xfId="5" applyNumberFormat="1" applyFont="1" applyBorder="1"/>
    <xf numFmtId="177" fontId="41" fillId="0" borderId="207" xfId="5" applyNumberFormat="1" applyFont="1" applyBorder="1"/>
    <xf numFmtId="177" fontId="41" fillId="0" borderId="220" xfId="5" applyNumberFormat="1" applyFont="1" applyBorder="1"/>
    <xf numFmtId="0" fontId="41" fillId="0" borderId="200" xfId="5" applyFont="1" applyBorder="1" applyAlignment="1">
      <alignment horizontal="center"/>
    </xf>
    <xf numFmtId="0" fontId="41" fillId="0" borderId="194" xfId="5" applyFont="1" applyBorder="1" applyAlignment="1">
      <alignment horizontal="center"/>
    </xf>
    <xf numFmtId="177" fontId="41" fillId="0" borderId="105" xfId="5" applyNumberFormat="1" applyFont="1" applyBorder="1"/>
    <xf numFmtId="177" fontId="41" fillId="0" borderId="104" xfId="5" applyNumberFormat="1" applyFont="1" applyBorder="1"/>
    <xf numFmtId="177" fontId="41" fillId="0" borderId="115" xfId="5" applyNumberFormat="1" applyFont="1" applyBorder="1"/>
    <xf numFmtId="0" fontId="41" fillId="0" borderId="24" xfId="5" applyFont="1" applyBorder="1" applyAlignment="1">
      <alignment horizontal="center"/>
    </xf>
    <xf numFmtId="177" fontId="41" fillId="0" borderId="131" xfId="5" applyNumberFormat="1" applyFont="1" applyBorder="1"/>
    <xf numFmtId="0" fontId="41" fillId="4" borderId="35" xfId="5" applyFont="1" applyFill="1" applyBorder="1" applyAlignment="1">
      <alignment horizontal="center" vertical="center" wrapText="1"/>
    </xf>
    <xf numFmtId="0" fontId="41" fillId="4" borderId="36" xfId="5" applyFont="1" applyFill="1" applyBorder="1" applyAlignment="1">
      <alignment horizontal="center" vertical="center" wrapText="1"/>
    </xf>
    <xf numFmtId="0" fontId="41" fillId="4" borderId="50" xfId="5" applyFont="1" applyFill="1" applyBorder="1" applyAlignment="1">
      <alignment horizontal="center" vertical="center" wrapText="1"/>
    </xf>
    <xf numFmtId="0" fontId="41" fillId="4" borderId="22" xfId="5" applyFont="1" applyFill="1" applyBorder="1" applyAlignment="1">
      <alignment horizontal="center" vertical="center"/>
    </xf>
    <xf numFmtId="0" fontId="41" fillId="4" borderId="37" xfId="5" applyFont="1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188" xfId="0" applyBorder="1">
      <alignment vertical="center"/>
    </xf>
    <xf numFmtId="0" fontId="0" fillId="0" borderId="217" xfId="0" applyBorder="1">
      <alignment vertical="center"/>
    </xf>
    <xf numFmtId="0" fontId="0" fillId="0" borderId="218" xfId="0" applyBorder="1">
      <alignment vertical="center"/>
    </xf>
    <xf numFmtId="0" fontId="0" fillId="0" borderId="173" xfId="0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" fontId="0" fillId="0" borderId="207" xfId="0" applyNumberFormat="1" applyBorder="1" applyAlignment="1">
      <alignment horizontal="right" vertical="center"/>
    </xf>
    <xf numFmtId="1" fontId="0" fillId="0" borderId="220" xfId="0" applyNumberFormat="1" applyBorder="1" applyAlignment="1">
      <alignment horizontal="right" vertical="center"/>
    </xf>
    <xf numFmtId="0" fontId="0" fillId="0" borderId="205" xfId="0" applyBorder="1" applyAlignment="1">
      <alignment horizontal="center" vertical="center"/>
    </xf>
    <xf numFmtId="0" fontId="33" fillId="1" borderId="22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43" xfId="0" applyFont="1" applyFill="1" applyBorder="1" applyAlignment="1">
      <alignment vertical="center"/>
    </xf>
    <xf numFmtId="0" fontId="33" fillId="1" borderId="48" xfId="0" applyFont="1" applyFill="1" applyBorder="1" applyAlignment="1">
      <alignment horizontal="center" vertical="center"/>
    </xf>
    <xf numFmtId="0" fontId="33" fillId="1" borderId="37" xfId="0" applyFont="1" applyFill="1" applyBorder="1">
      <alignment vertical="center"/>
    </xf>
    <xf numFmtId="0" fontId="33" fillId="1" borderId="19" xfId="0" applyFont="1" applyFill="1" applyBorder="1">
      <alignment vertical="center"/>
    </xf>
    <xf numFmtId="0" fontId="33" fillId="1" borderId="20" xfId="0" applyFont="1" applyFill="1" applyBorder="1">
      <alignment vertical="center"/>
    </xf>
    <xf numFmtId="0" fontId="33" fillId="1" borderId="21" xfId="0" applyFont="1" applyFill="1" applyBorder="1" applyAlignment="1">
      <alignment horizontal="right" vertical="center"/>
    </xf>
    <xf numFmtId="0" fontId="11" fillId="0" borderId="222" xfId="0" applyFont="1" applyBorder="1">
      <alignment vertical="center"/>
    </xf>
    <xf numFmtId="0" fontId="31" fillId="0" borderId="130" xfId="0" applyFont="1" applyFill="1" applyBorder="1">
      <alignment vertical="center"/>
    </xf>
    <xf numFmtId="0" fontId="31" fillId="0" borderId="104" xfId="0" applyFont="1" applyFill="1" applyBorder="1">
      <alignment vertical="center"/>
    </xf>
    <xf numFmtId="0" fontId="31" fillId="0" borderId="42" xfId="0" applyFont="1" applyFill="1" applyBorder="1">
      <alignment vertical="center"/>
    </xf>
    <xf numFmtId="1" fontId="33" fillId="1" borderId="37" xfId="0" applyNumberFormat="1" applyFont="1" applyFill="1" applyBorder="1">
      <alignment vertical="center"/>
    </xf>
    <xf numFmtId="0" fontId="12" fillId="1" borderId="21" xfId="0" applyFont="1" applyFill="1" applyBorder="1" applyAlignment="1">
      <alignment horizontal="right" vertical="center"/>
    </xf>
    <xf numFmtId="0" fontId="11" fillId="0" borderId="222" xfId="0" applyFont="1" applyFill="1" applyBorder="1">
      <alignment vertical="center"/>
    </xf>
    <xf numFmtId="0" fontId="33" fillId="1" borderId="48" xfId="0" applyFont="1" applyFill="1" applyBorder="1" applyAlignment="1">
      <alignment vertical="center"/>
    </xf>
    <xf numFmtId="0" fontId="3" fillId="0" borderId="221" xfId="0" applyFont="1" applyFill="1" applyBorder="1">
      <alignment vertical="center"/>
    </xf>
    <xf numFmtId="0" fontId="11" fillId="0" borderId="223" xfId="0" applyFont="1" applyFill="1" applyBorder="1">
      <alignment vertical="center"/>
    </xf>
    <xf numFmtId="0" fontId="3" fillId="0" borderId="221" xfId="0" applyFont="1" applyBorder="1">
      <alignment vertical="center"/>
    </xf>
    <xf numFmtId="0" fontId="11" fillId="0" borderId="223" xfId="0" applyFont="1" applyBorder="1">
      <alignment vertical="center"/>
    </xf>
    <xf numFmtId="1" fontId="33" fillId="1" borderId="22" xfId="0" applyNumberFormat="1" applyFont="1" applyFill="1" applyBorder="1">
      <alignment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17" xfId="0" applyBorder="1" applyAlignment="1">
      <alignment horizontal="center" vertical="center"/>
    </xf>
    <xf numFmtId="38" fontId="70" fillId="0" borderId="131" xfId="10" applyFont="1" applyBorder="1">
      <alignment vertical="center"/>
    </xf>
    <xf numFmtId="38" fontId="70" fillId="0" borderId="158" xfId="10" applyFont="1" applyBorder="1">
      <alignment vertical="center"/>
    </xf>
    <xf numFmtId="38" fontId="70" fillId="0" borderId="163" xfId="10" applyFont="1" applyBorder="1">
      <alignment vertical="center"/>
    </xf>
    <xf numFmtId="0" fontId="0" fillId="0" borderId="217" xfId="0" applyBorder="1" applyAlignment="1">
      <alignment horizontal="center" vertical="center"/>
    </xf>
    <xf numFmtId="0" fontId="0" fillId="0" borderId="216" xfId="0" applyBorder="1" applyAlignment="1">
      <alignment horizontal="center" vertical="center"/>
    </xf>
    <xf numFmtId="0" fontId="0" fillId="0" borderId="217" xfId="0" applyFont="1" applyBorder="1" applyAlignment="1">
      <alignment horizontal="center" vertical="center"/>
    </xf>
    <xf numFmtId="0" fontId="0" fillId="0" borderId="218" xfId="0" applyFill="1" applyBorder="1" applyAlignment="1">
      <alignment horizontal="center" vertical="center"/>
    </xf>
    <xf numFmtId="1" fontId="11" fillId="0" borderId="89" xfId="0" applyNumberFormat="1" applyFont="1" applyFill="1" applyBorder="1">
      <alignment vertical="center"/>
    </xf>
    <xf numFmtId="2" fontId="12" fillId="2" borderId="42" xfId="0" applyNumberFormat="1" applyFont="1" applyFill="1" applyBorder="1">
      <alignment vertical="center"/>
    </xf>
    <xf numFmtId="2" fontId="0" fillId="0" borderId="42" xfId="0" applyNumberFormat="1" applyBorder="1">
      <alignment vertical="center"/>
    </xf>
    <xf numFmtId="1" fontId="11" fillId="0" borderId="42" xfId="0" applyNumberFormat="1" applyFont="1" applyFill="1" applyBorder="1">
      <alignment vertical="center"/>
    </xf>
    <xf numFmtId="0" fontId="27" fillId="0" borderId="22" xfId="0" applyFont="1" applyBorder="1">
      <alignment vertical="center"/>
    </xf>
    <xf numFmtId="0" fontId="0" fillId="0" borderId="200" xfId="0" applyBorder="1">
      <alignment vertical="center"/>
    </xf>
    <xf numFmtId="1" fontId="27" fillId="0" borderId="22" xfId="0" applyNumberFormat="1" applyFont="1" applyBorder="1">
      <alignment vertical="center"/>
    </xf>
    <xf numFmtId="1" fontId="28" fillId="0" borderId="44" xfId="0" applyNumberFormat="1" applyFont="1" applyBorder="1">
      <alignment vertical="center"/>
    </xf>
    <xf numFmtId="1" fontId="0" fillId="0" borderId="217" xfId="0" applyNumberFormat="1" applyBorder="1">
      <alignment vertical="center"/>
    </xf>
    <xf numFmtId="1" fontId="0" fillId="0" borderId="218" xfId="0" applyNumberFormat="1" applyBorder="1">
      <alignment vertical="center"/>
    </xf>
    <xf numFmtId="9" fontId="0" fillId="0" borderId="131" xfId="0" applyNumberFormat="1" applyBorder="1">
      <alignment vertical="center"/>
    </xf>
    <xf numFmtId="180" fontId="0" fillId="0" borderId="123" xfId="0" applyNumberFormat="1" applyBorder="1">
      <alignment vertical="center"/>
    </xf>
    <xf numFmtId="180" fontId="0" fillId="0" borderId="126" xfId="0" applyNumberFormat="1" applyBorder="1">
      <alignment vertical="center"/>
    </xf>
    <xf numFmtId="0" fontId="72" fillId="0" borderId="0" xfId="18">
      <alignment vertical="center"/>
    </xf>
    <xf numFmtId="0" fontId="4" fillId="0" borderId="0" xfId="0" applyFont="1" applyAlignment="1">
      <alignment vertical="center" wrapText="1"/>
    </xf>
    <xf numFmtId="0" fontId="72" fillId="0" borderId="0" xfId="18" applyAlignment="1"/>
    <xf numFmtId="0" fontId="53" fillId="1" borderId="104" xfId="11" applyFill="1" applyBorder="1"/>
    <xf numFmtId="0" fontId="53" fillId="1" borderId="153" xfId="11" applyFill="1" applyBorder="1"/>
    <xf numFmtId="0" fontId="53" fillId="1" borderId="151" xfId="11" applyFill="1" applyBorder="1"/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72" fillId="0" borderId="0" xfId="18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6" fontId="0" fillId="0" borderId="206" xfId="0" applyNumberFormat="1" applyBorder="1" applyAlignment="1">
      <alignment horizontal="center" vertical="center"/>
    </xf>
    <xf numFmtId="38" fontId="0" fillId="0" borderId="90" xfId="10" applyFont="1" applyBorder="1" applyAlignment="1">
      <alignment horizontal="center" vertical="center"/>
    </xf>
    <xf numFmtId="38" fontId="0" fillId="0" borderId="224" xfId="10" applyFont="1" applyBorder="1">
      <alignment vertical="center"/>
    </xf>
    <xf numFmtId="176" fontId="0" fillId="0" borderId="207" xfId="0" applyNumberFormat="1" applyBorder="1" applyAlignment="1">
      <alignment horizontal="center" vertical="center"/>
    </xf>
    <xf numFmtId="176" fontId="0" fillId="0" borderId="220" xfId="0" applyNumberFormat="1" applyBorder="1" applyAlignment="1">
      <alignment horizontal="center" vertical="center"/>
    </xf>
    <xf numFmtId="38" fontId="0" fillId="0" borderId="201" xfId="10" applyFont="1" applyBorder="1" applyAlignment="1">
      <alignment horizontal="center" vertical="center"/>
    </xf>
    <xf numFmtId="38" fontId="0" fillId="0" borderId="216" xfId="10" applyFont="1" applyBorder="1" applyAlignment="1">
      <alignment horizontal="center" vertical="center"/>
    </xf>
    <xf numFmtId="176" fontId="0" fillId="0" borderId="131" xfId="0" applyNumberFormat="1" applyBorder="1" applyAlignment="1">
      <alignment horizontal="center" vertical="center"/>
    </xf>
    <xf numFmtId="0" fontId="0" fillId="1" borderId="200" xfId="0" applyFill="1" applyBorder="1" applyAlignment="1">
      <alignment horizontal="center" vertical="center"/>
    </xf>
    <xf numFmtId="0" fontId="0" fillId="1" borderId="214" xfId="0" applyFill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0" fontId="11" fillId="0" borderId="205" xfId="0" applyFont="1" applyBorder="1" applyAlignment="1">
      <alignment horizontal="center" vertical="center"/>
    </xf>
    <xf numFmtId="2" fontId="11" fillId="0" borderId="202" xfId="0" applyNumberFormat="1" applyFont="1" applyBorder="1">
      <alignment vertical="center"/>
    </xf>
    <xf numFmtId="0" fontId="11" fillId="0" borderId="202" xfId="0" applyFont="1" applyBorder="1" applyAlignment="1">
      <alignment horizontal="center" vertical="center"/>
    </xf>
    <xf numFmtId="0" fontId="11" fillId="0" borderId="188" xfId="0" applyFont="1" applyFill="1" applyBorder="1" applyAlignment="1">
      <alignment horizontal="center" vertical="center"/>
    </xf>
    <xf numFmtId="2" fontId="11" fillId="0" borderId="217" xfId="0" applyNumberFormat="1" applyFont="1" applyBorder="1">
      <alignment vertical="center"/>
    </xf>
    <xf numFmtId="0" fontId="11" fillId="0" borderId="217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1" fontId="0" fillId="0" borderId="216" xfId="0" applyNumberFormat="1" applyBorder="1">
      <alignment vertical="center"/>
    </xf>
    <xf numFmtId="1" fontId="0" fillId="0" borderId="214" xfId="0" applyNumberFormat="1" applyBorder="1">
      <alignment vertical="center"/>
    </xf>
    <xf numFmtId="1" fontId="11" fillId="0" borderId="2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8" xfId="0" applyFill="1" applyBorder="1" applyAlignment="1">
      <alignment horizontal="center" vertical="center"/>
    </xf>
    <xf numFmtId="0" fontId="0" fillId="0" borderId="106" xfId="0" applyFill="1" applyBorder="1" applyAlignment="1">
      <alignment horizontal="center" vertical="center"/>
    </xf>
    <xf numFmtId="0" fontId="0" fillId="0" borderId="107" xfId="0" applyFill="1" applyBorder="1" applyAlignment="1">
      <alignment horizontal="center" vertical="center"/>
    </xf>
    <xf numFmtId="0" fontId="0" fillId="0" borderId="148" xfId="0" applyFill="1" applyBorder="1" applyAlignment="1">
      <alignment horizontal="center" vertical="center"/>
    </xf>
    <xf numFmtId="0" fontId="0" fillId="0" borderId="167" xfId="0" applyFill="1" applyBorder="1" applyAlignment="1">
      <alignment horizontal="center" vertical="center"/>
    </xf>
    <xf numFmtId="0" fontId="0" fillId="0" borderId="14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7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0" fillId="0" borderId="119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4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5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31" fillId="0" borderId="113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3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205" xfId="0" applyBorder="1" applyAlignment="1">
      <alignment horizontal="center" vertical="center"/>
    </xf>
    <xf numFmtId="0" fontId="0" fillId="0" borderId="106" xfId="0" applyBorder="1" applyAlignment="1">
      <alignment horizontal="center" vertical="center" wrapText="1"/>
    </xf>
    <xf numFmtId="0" fontId="0" fillId="0" borderId="202" xfId="0" applyBorder="1" applyAlignment="1">
      <alignment horizontal="center" vertical="center" wrapText="1"/>
    </xf>
    <xf numFmtId="0" fontId="0" fillId="0" borderId="202" xfId="0" applyBorder="1" applyAlignment="1">
      <alignment horizontal="center" vertical="center"/>
    </xf>
    <xf numFmtId="0" fontId="0" fillId="0" borderId="107" xfId="0" applyBorder="1" applyAlignment="1">
      <alignment horizontal="center" vertical="center" wrapText="1"/>
    </xf>
    <xf numFmtId="0" fontId="0" fillId="0" borderId="206" xfId="0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70" xfId="0" applyFont="1" applyBorder="1" applyAlignment="1">
      <alignment horizontal="center" vertical="center" wrapText="1"/>
    </xf>
    <xf numFmtId="0" fontId="16" fillId="0" borderId="194" xfId="0" applyFont="1" applyBorder="1" applyAlignment="1">
      <alignment horizontal="center" vertical="center" wrapText="1"/>
    </xf>
    <xf numFmtId="0" fontId="16" fillId="0" borderId="118" xfId="0" applyFont="1" applyBorder="1" applyAlignment="1">
      <alignment horizontal="center" vertical="center" wrapText="1"/>
    </xf>
    <xf numFmtId="0" fontId="16" fillId="0" borderId="188" xfId="0" applyFont="1" applyBorder="1" applyAlignment="1">
      <alignment horizontal="center" vertical="center" wrapText="1"/>
    </xf>
    <xf numFmtId="0" fontId="16" fillId="0" borderId="106" xfId="0" applyFont="1" applyBorder="1" applyAlignment="1">
      <alignment horizontal="center" vertical="center" wrapText="1"/>
    </xf>
    <xf numFmtId="0" fontId="16" fillId="0" borderId="189" xfId="0" applyFont="1" applyBorder="1" applyAlignment="1">
      <alignment horizontal="center" vertical="center" wrapText="1"/>
    </xf>
    <xf numFmtId="0" fontId="16" fillId="0" borderId="107" xfId="0" applyFont="1" applyBorder="1" applyAlignment="1">
      <alignment horizontal="center" vertical="center" wrapText="1"/>
    </xf>
    <xf numFmtId="0" fontId="16" fillId="0" borderId="190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left" vertical="center"/>
    </xf>
    <xf numFmtId="0" fontId="16" fillId="0" borderId="59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5" xfId="0" applyBorder="1" applyAlignment="1">
      <alignment horizontal="center" vertical="center" wrapText="1"/>
    </xf>
    <xf numFmtId="0" fontId="0" fillId="0" borderId="207" xfId="0" applyBorder="1" applyAlignment="1">
      <alignment horizontal="center" vertical="center" wrapText="1"/>
    </xf>
    <xf numFmtId="38" fontId="0" fillId="0" borderId="105" xfId="10" applyFont="1" applyBorder="1" applyAlignment="1">
      <alignment horizontal="center" vertical="center" wrapText="1"/>
    </xf>
    <xf numFmtId="38" fontId="0" fillId="0" borderId="201" xfId="10" applyFont="1" applyBorder="1" applyAlignment="1">
      <alignment horizontal="center" vertical="center" wrapText="1"/>
    </xf>
    <xf numFmtId="0" fontId="0" fillId="0" borderId="176" xfId="0" applyFont="1" applyBorder="1" applyAlignment="1">
      <alignment horizontal="center" vertical="center" wrapText="1"/>
    </xf>
    <xf numFmtId="0" fontId="11" fillId="0" borderId="200" xfId="0" applyFont="1" applyBorder="1" applyAlignment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10" fontId="0" fillId="0" borderId="43" xfId="0" applyNumberFormat="1" applyBorder="1" applyAlignment="1">
      <alignment horizontal="center" vertical="center"/>
    </xf>
    <xf numFmtId="10" fontId="0" fillId="0" borderId="131" xfId="0" applyNumberFormat="1" applyBorder="1" applyAlignment="1">
      <alignment horizontal="center" vertical="center"/>
    </xf>
    <xf numFmtId="0" fontId="0" fillId="0" borderId="130" xfId="0" applyBorder="1" applyAlignment="1">
      <alignment horizontal="center" vertical="center" wrapText="1"/>
    </xf>
    <xf numFmtId="0" fontId="0" fillId="0" borderId="131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0" fontId="0" fillId="0" borderId="151" xfId="0" applyBorder="1" applyAlignment="1">
      <alignment horizontal="center" vertical="center" wrapText="1"/>
    </xf>
    <xf numFmtId="0" fontId="0" fillId="0" borderId="151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54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180" fontId="0" fillId="0" borderId="152" xfId="0" applyNumberFormat="1" applyBorder="1" applyAlignment="1">
      <alignment horizontal="center" vertical="center"/>
    </xf>
    <xf numFmtId="180" fontId="0" fillId="0" borderId="131" xfId="0" applyNumberFormat="1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26" fillId="0" borderId="107" xfId="0" applyFont="1" applyBorder="1" applyAlignment="1">
      <alignment horizontal="center" vertical="center" wrapText="1"/>
    </xf>
    <xf numFmtId="0" fontId="24" fillId="0" borderId="158" xfId="0" applyFont="1" applyBorder="1" applyAlignment="1">
      <alignment horizontal="center" vertical="center" wrapText="1"/>
    </xf>
    <xf numFmtId="0" fontId="72" fillId="0" borderId="54" xfId="18" applyBorder="1" applyAlignment="1">
      <alignment horizontal="left" vertical="top" wrapText="1"/>
    </xf>
    <xf numFmtId="0" fontId="0" fillId="0" borderId="24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0" fillId="0" borderId="157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73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9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54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43" fillId="0" borderId="3" xfId="5" applyFont="1" applyBorder="1" applyAlignment="1">
      <alignment horizontal="center"/>
    </xf>
    <xf numFmtId="0" fontId="41" fillId="4" borderId="13" xfId="5" applyFont="1" applyFill="1" applyBorder="1" applyAlignment="1">
      <alignment horizontal="center" vertical="center"/>
    </xf>
    <xf numFmtId="0" fontId="41" fillId="4" borderId="31" xfId="5" applyFont="1" applyFill="1" applyBorder="1" applyAlignment="1">
      <alignment horizontal="center" vertical="center"/>
    </xf>
    <xf numFmtId="0" fontId="41" fillId="0" borderId="133" xfId="5" applyFont="1" applyBorder="1" applyAlignment="1">
      <alignment horizontal="center"/>
    </xf>
    <xf numFmtId="0" fontId="41" fillId="0" borderId="134" xfId="5" applyFont="1" applyBorder="1" applyAlignment="1">
      <alignment horizontal="center"/>
    </xf>
    <xf numFmtId="0" fontId="41" fillId="0" borderId="215" xfId="5" applyFont="1" applyBorder="1" applyAlignment="1">
      <alignment horizontal="center"/>
    </xf>
    <xf numFmtId="0" fontId="41" fillId="0" borderId="219" xfId="5" applyFont="1" applyBorder="1" applyAlignment="1">
      <alignment horizontal="center"/>
    </xf>
    <xf numFmtId="0" fontId="5" fillId="0" borderId="8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1" fillId="0" borderId="10" xfId="5" applyFont="1" applyBorder="1" applyAlignment="1">
      <alignment horizontal="center"/>
    </xf>
    <xf numFmtId="0" fontId="41" fillId="0" borderId="213" xfId="5" applyFont="1" applyBorder="1" applyAlignment="1">
      <alignment horizontal="center"/>
    </xf>
    <xf numFmtId="0" fontId="0" fillId="0" borderId="122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35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0" fillId="0" borderId="124" xfId="0" applyBorder="1" applyAlignment="1">
      <alignment horizontal="center" vertical="center" wrapText="1"/>
    </xf>
    <xf numFmtId="0" fontId="0" fillId="0" borderId="174" xfId="0" applyBorder="1" applyAlignment="1">
      <alignment horizontal="center" vertical="center" wrapText="1"/>
    </xf>
    <xf numFmtId="0" fontId="0" fillId="0" borderId="179" xfId="0" applyBorder="1" applyAlignment="1">
      <alignment horizontal="center" vertical="center" wrapText="1"/>
    </xf>
    <xf numFmtId="0" fontId="0" fillId="0" borderId="171" xfId="0" applyBorder="1" applyAlignment="1">
      <alignment horizontal="center" vertical="center" wrapText="1"/>
    </xf>
    <xf numFmtId="0" fontId="0" fillId="0" borderId="17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176" fontId="0" fillId="0" borderId="198" xfId="0" applyNumberFormat="1" applyBorder="1" applyAlignment="1">
      <alignment horizontal="center" vertical="center"/>
    </xf>
    <xf numFmtId="176" fontId="0" fillId="0" borderId="110" xfId="0" applyNumberFormat="1" applyBorder="1" applyAlignment="1">
      <alignment horizontal="center" vertical="center"/>
    </xf>
    <xf numFmtId="176" fontId="0" fillId="0" borderId="199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17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0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7" fillId="0" borderId="160" xfId="0" applyFont="1" applyBorder="1" applyAlignment="1">
      <alignment horizontal="center" vertical="center"/>
    </xf>
    <xf numFmtId="0" fontId="28" fillId="0" borderId="16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0" fillId="0" borderId="3" xfId="0" applyBorder="1" applyAlignment="1">
      <alignment horizontal="left" vertical="center"/>
    </xf>
    <xf numFmtId="0" fontId="11" fillId="0" borderId="104" xfId="0" applyFont="1" applyBorder="1" applyAlignment="1">
      <alignment horizontal="center" vertical="center"/>
    </xf>
    <xf numFmtId="0" fontId="11" fillId="0" borderId="131" xfId="0" applyFont="1" applyBorder="1" applyAlignment="1">
      <alignment horizontal="center" vertical="center"/>
    </xf>
    <xf numFmtId="0" fontId="11" fillId="0" borderId="122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0" fillId="0" borderId="117" xfId="0" applyFill="1" applyBorder="1" applyAlignment="1">
      <alignment horizontal="center" vertical="center" wrapText="1"/>
    </xf>
    <xf numFmtId="0" fontId="0" fillId="0" borderId="129" xfId="0" applyFill="1" applyBorder="1" applyAlignment="1">
      <alignment horizontal="center" vertical="center" wrapText="1"/>
    </xf>
    <xf numFmtId="0" fontId="0" fillId="0" borderId="106" xfId="0" applyFill="1" applyBorder="1" applyAlignment="1">
      <alignment horizontal="center" vertical="center" wrapText="1"/>
    </xf>
    <xf numFmtId="0" fontId="0" fillId="0" borderId="125" xfId="0" applyFill="1" applyBorder="1" applyAlignment="1">
      <alignment horizontal="center" vertical="center" wrapText="1"/>
    </xf>
    <xf numFmtId="0" fontId="0" fillId="0" borderId="125" xfId="0" applyBorder="1" applyAlignment="1">
      <alignment horizontal="center" vertical="center" wrapText="1"/>
    </xf>
    <xf numFmtId="0" fontId="0" fillId="0" borderId="107" xfId="0" applyFill="1" applyBorder="1" applyAlignment="1">
      <alignment horizontal="center" vertical="center" wrapText="1"/>
    </xf>
    <xf numFmtId="0" fontId="0" fillId="0" borderId="126" xfId="0" applyFill="1" applyBorder="1" applyAlignment="1">
      <alignment horizontal="center" vertical="center" wrapText="1"/>
    </xf>
    <xf numFmtId="0" fontId="0" fillId="0" borderId="126" xfId="0" applyBorder="1" applyAlignment="1">
      <alignment horizontal="center" vertical="center" wrapText="1"/>
    </xf>
    <xf numFmtId="0" fontId="11" fillId="0" borderId="122" xfId="0" applyFont="1" applyFill="1" applyBorder="1" applyAlignment="1">
      <alignment horizontal="center" vertical="center" wrapText="1"/>
    </xf>
    <xf numFmtId="0" fontId="11" fillId="0" borderId="123" xfId="0" applyFont="1" applyFill="1" applyBorder="1" applyAlignment="1">
      <alignment horizontal="center" vertical="center" wrapText="1"/>
    </xf>
    <xf numFmtId="0" fontId="11" fillId="0" borderId="121" xfId="0" applyFont="1" applyFill="1" applyBorder="1" applyAlignment="1">
      <alignment horizontal="center" vertical="center" wrapText="1"/>
    </xf>
    <xf numFmtId="0" fontId="11" fillId="0" borderId="141" xfId="0" applyFont="1" applyFill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122" xfId="0" applyFont="1" applyFill="1" applyBorder="1" applyAlignment="1">
      <alignment horizontal="center" vertical="center"/>
    </xf>
    <xf numFmtId="0" fontId="11" fillId="0" borderId="123" xfId="0" applyFont="1" applyFill="1" applyBorder="1" applyAlignment="1">
      <alignment horizontal="center" vertical="center"/>
    </xf>
    <xf numFmtId="0" fontId="11" fillId="0" borderId="120" xfId="0" applyFont="1" applyFill="1" applyBorder="1" applyAlignment="1">
      <alignment horizontal="center" vertical="center" wrapText="1"/>
    </xf>
    <xf numFmtId="0" fontId="45" fillId="0" borderId="3" xfId="6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88" xfId="0" applyBorder="1" applyAlignment="1">
      <alignment horizontal="center" vertical="center"/>
    </xf>
    <xf numFmtId="0" fontId="0" fillId="0" borderId="217" xfId="0" applyBorder="1" applyAlignment="1">
      <alignment horizontal="center" vertical="center" wrapText="1"/>
    </xf>
    <xf numFmtId="0" fontId="0" fillId="0" borderId="218" xfId="0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39" fillId="0" borderId="11" xfId="4" applyBorder="1" applyAlignment="1">
      <alignment horizontal="center"/>
    </xf>
    <xf numFmtId="0" fontId="39" fillId="0" borderId="52" xfId="4" applyBorder="1" applyAlignment="1">
      <alignment horizontal="center"/>
    </xf>
    <xf numFmtId="0" fontId="39" fillId="0" borderId="104" xfId="4" applyBorder="1" applyAlignment="1">
      <alignment horizontal="center"/>
    </xf>
    <xf numFmtId="0" fontId="39" fillId="0" borderId="115" xfId="4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205" xfId="0" applyBorder="1" applyAlignment="1">
      <alignment horizontal="center" vertical="center" wrapText="1"/>
    </xf>
    <xf numFmtId="0" fontId="0" fillId="0" borderId="18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189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0" fontId="0" fillId="0" borderId="207" xfId="0" applyBorder="1" applyAlignment="1">
      <alignment horizontal="center" vertical="center"/>
    </xf>
    <xf numFmtId="0" fontId="34" fillId="0" borderId="211" xfId="4" applyFont="1" applyBorder="1" applyAlignment="1">
      <alignment horizontal="center" vertical="center" wrapText="1"/>
    </xf>
    <xf numFmtId="0" fontId="34" fillId="0" borderId="42" xfId="4" applyFont="1" applyBorder="1" applyAlignment="1">
      <alignment horizontal="center" vertical="center" wrapText="1"/>
    </xf>
    <xf numFmtId="0" fontId="34" fillId="0" borderId="104" xfId="4" applyFont="1" applyBorder="1" applyAlignment="1">
      <alignment horizontal="center" vertical="center" wrapText="1"/>
    </xf>
    <xf numFmtId="0" fontId="34" fillId="0" borderId="106" xfId="4" applyFont="1" applyBorder="1" applyAlignment="1">
      <alignment horizontal="center" vertical="center" wrapText="1"/>
    </xf>
    <xf numFmtId="0" fontId="34" fillId="0" borderId="202" xfId="4" applyFont="1" applyBorder="1" applyAlignment="1">
      <alignment horizontal="center" vertical="center" wrapText="1"/>
    </xf>
    <xf numFmtId="0" fontId="11" fillId="0" borderId="115" xfId="0" applyFont="1" applyBorder="1" applyAlignment="1">
      <alignment horizontal="center" vertical="center"/>
    </xf>
    <xf numFmtId="0" fontId="51" fillId="0" borderId="207" xfId="0" applyFont="1" applyBorder="1" applyAlignment="1">
      <alignment horizontal="center" vertical="center"/>
    </xf>
    <xf numFmtId="0" fontId="51" fillId="0" borderId="210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54" xfId="0" applyFill="1" applyBorder="1" applyAlignment="1">
      <alignment horizontal="center" vertical="center"/>
    </xf>
    <xf numFmtId="0" fontId="0" fillId="0" borderId="158" xfId="0" applyFill="1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5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0" fillId="0" borderId="159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103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5" fillId="0" borderId="59" xfId="0" applyFont="1" applyFill="1" applyBorder="1" applyAlignment="1">
      <alignment horizontal="center" vertical="top"/>
    </xf>
    <xf numFmtId="0" fontId="25" fillId="0" borderId="41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0" fillId="0" borderId="193" xfId="0" applyBorder="1" applyAlignment="1">
      <alignment horizontal="center" vertical="center" wrapText="1"/>
    </xf>
    <xf numFmtId="0" fontId="0" fillId="0" borderId="194" xfId="0" applyBorder="1" applyAlignment="1">
      <alignment horizontal="center" vertical="center" wrapText="1"/>
    </xf>
    <xf numFmtId="0" fontId="0" fillId="0" borderId="17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58" fillId="0" borderId="16" xfId="0" applyNumberFormat="1" applyFont="1" applyFill="1" applyBorder="1" applyAlignment="1">
      <alignment horizontal="center"/>
    </xf>
    <xf numFmtId="0" fontId="58" fillId="0" borderId="6" xfId="0" applyNumberFormat="1" applyFont="1" applyFill="1" applyBorder="1" applyAlignment="1">
      <alignment horizontal="center"/>
    </xf>
    <xf numFmtId="0" fontId="58" fillId="0" borderId="7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8" fillId="0" borderId="3" xfId="0" applyNumberFormat="1" applyFont="1" applyFill="1" applyBorder="1" applyAlignment="1">
      <alignment horizontal="center"/>
    </xf>
    <xf numFmtId="0" fontId="55" fillId="0" borderId="59" xfId="0" applyNumberFormat="1" applyFont="1" applyFill="1" applyBorder="1" applyAlignment="1">
      <alignment horizontal="center" vertical="center"/>
    </xf>
    <xf numFmtId="0" fontId="53" fillId="0" borderId="44" xfId="0" applyNumberFormat="1" applyFont="1" applyFill="1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104" xfId="0" applyBorder="1" applyAlignment="1">
      <alignment horizontal="right" vertical="center"/>
    </xf>
    <xf numFmtId="0" fontId="0" fillId="0" borderId="162" xfId="0" applyBorder="1" applyAlignment="1">
      <alignment horizontal="right" vertical="center"/>
    </xf>
    <xf numFmtId="0" fontId="0" fillId="0" borderId="168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53" fillId="0" borderId="106" xfId="11" applyBorder="1" applyAlignment="1">
      <alignment horizontal="center"/>
    </xf>
    <xf numFmtId="0" fontId="55" fillId="0" borderId="0" xfId="11" applyFont="1" applyAlignment="1">
      <alignment horizontal="center"/>
    </xf>
    <xf numFmtId="0" fontId="53" fillId="0" borderId="0" xfId="11" applyAlignment="1">
      <alignment horizontal="center"/>
    </xf>
    <xf numFmtId="0" fontId="55" fillId="0" borderId="117" xfId="11" applyFont="1" applyBorder="1" applyAlignment="1">
      <alignment horizontal="center" vertical="center"/>
    </xf>
    <xf numFmtId="0" fontId="55" fillId="0" borderId="150" xfId="11" applyFont="1" applyBorder="1" applyAlignment="1">
      <alignment horizontal="center" vertical="center"/>
    </xf>
    <xf numFmtId="0" fontId="55" fillId="0" borderId="106" xfId="11" applyFont="1" applyBorder="1" applyAlignment="1">
      <alignment horizontal="center" vertical="center"/>
    </xf>
    <xf numFmtId="0" fontId="55" fillId="0" borderId="151" xfId="11" applyFont="1" applyBorder="1" applyAlignment="1">
      <alignment horizontal="center" vertical="center"/>
    </xf>
    <xf numFmtId="0" fontId="53" fillId="1" borderId="106" xfId="11" applyFill="1" applyBorder="1" applyAlignment="1">
      <alignment horizontal="center" vertical="center"/>
    </xf>
    <xf numFmtId="0" fontId="53" fillId="1" borderId="151" xfId="11" applyFill="1" applyBorder="1" applyAlignment="1">
      <alignment horizontal="center" vertical="center"/>
    </xf>
    <xf numFmtId="0" fontId="55" fillId="0" borderId="107" xfId="11" applyFont="1" applyBorder="1" applyAlignment="1">
      <alignment horizontal="center" vertical="center"/>
    </xf>
    <xf numFmtId="0" fontId="55" fillId="0" borderId="149" xfId="11" applyFont="1" applyBorder="1" applyAlignment="1">
      <alignment horizontal="center" vertical="center"/>
    </xf>
    <xf numFmtId="0" fontId="55" fillId="0" borderId="27" xfId="11" applyFont="1" applyBorder="1" applyAlignment="1">
      <alignment horizontal="center" vertical="center"/>
    </xf>
    <xf numFmtId="0" fontId="53" fillId="0" borderId="26" xfId="1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133" xfId="0" applyBorder="1" applyAlignment="1">
      <alignment horizontal="center" vertical="center" wrapText="1"/>
    </xf>
    <xf numFmtId="0" fontId="0" fillId="0" borderId="2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1" borderId="13" xfId="0" applyFill="1" applyBorder="1" applyAlignment="1">
      <alignment horizontal="center" vertical="center"/>
    </xf>
    <xf numFmtId="0" fontId="0" fillId="1" borderId="35" xfId="0" applyFill="1" applyBorder="1" applyAlignment="1">
      <alignment horizontal="center" vertical="center"/>
    </xf>
    <xf numFmtId="0" fontId="0" fillId="0" borderId="54" xfId="0" applyBorder="1" applyAlignment="1">
      <alignment horizontal="center"/>
    </xf>
    <xf numFmtId="0" fontId="0" fillId="0" borderId="59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72" fillId="0" borderId="0" xfId="18" applyAlignment="1">
      <alignment horizontal="left" vertical="center" wrapText="1"/>
    </xf>
    <xf numFmtId="0" fontId="55" fillId="0" borderId="0" xfId="13" applyFont="1" applyAlignment="1">
      <alignment horizontal="left" wrapText="1"/>
    </xf>
    <xf numFmtId="0" fontId="55" fillId="0" borderId="3" xfId="13" applyFont="1" applyBorder="1" applyAlignment="1">
      <alignment horizontal="center"/>
    </xf>
    <xf numFmtId="0" fontId="55" fillId="0" borderId="0" xfId="13" applyFont="1" applyAlignment="1">
      <alignment horizontal="center" vertical="top" wrapText="1"/>
    </xf>
    <xf numFmtId="0" fontId="36" fillId="0" borderId="23" xfId="0" applyFont="1" applyBorder="1" applyAlignment="1">
      <alignment horizontal="left" vertical="center" wrapText="1"/>
    </xf>
    <xf numFmtId="0" fontId="36" fillId="0" borderId="54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59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89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23" xfId="0" applyBorder="1" applyAlignment="1">
      <alignment horizontal="center" vertical="top" wrapText="1"/>
    </xf>
    <xf numFmtId="0" fontId="0" fillId="0" borderId="54" xfId="0" applyBorder="1" applyAlignment="1">
      <alignment horizontal="center" vertical="top" wrapText="1"/>
    </xf>
    <xf numFmtId="0" fontId="0" fillId="0" borderId="60" xfId="0" applyBorder="1" applyAlignment="1">
      <alignment horizontal="center" vertical="top" wrapText="1"/>
    </xf>
    <xf numFmtId="0" fontId="0" fillId="0" borderId="84" xfId="0" applyBorder="1" applyAlignment="1">
      <alignment horizontal="center" vertical="top" wrapText="1"/>
    </xf>
    <xf numFmtId="0" fontId="0" fillId="0" borderId="86" xfId="0" applyBorder="1" applyAlignment="1">
      <alignment horizontal="center" vertical="top" wrapText="1"/>
    </xf>
    <xf numFmtId="0" fontId="0" fillId="0" borderId="53" xfId="0" applyBorder="1" applyAlignment="1">
      <alignment horizontal="center" vertical="top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92" xfId="0" applyFill="1" applyBorder="1" applyAlignment="1">
      <alignment horizontal="left" vertical="center"/>
    </xf>
    <xf numFmtId="0" fontId="0" fillId="0" borderId="10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6" xfId="0" applyFill="1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17" xfId="0" applyFill="1" applyBorder="1" applyAlignment="1">
      <alignment horizontal="right" vertical="center"/>
    </xf>
    <xf numFmtId="0" fontId="0" fillId="0" borderId="92" xfId="0" applyFill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92" xfId="0" applyBorder="1" applyAlignment="1">
      <alignment horizontal="center" vertical="center"/>
    </xf>
    <xf numFmtId="0" fontId="0" fillId="0" borderId="49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11" fillId="0" borderId="38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0" fillId="0" borderId="84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170" xfId="0" applyBorder="1" applyAlignment="1">
      <alignment horizontal="center" vertical="center" wrapText="1"/>
    </xf>
    <xf numFmtId="0" fontId="0" fillId="0" borderId="175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69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1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09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54" xfId="0" applyFont="1" applyBorder="1" applyAlignment="1">
      <alignment horizontal="left" vertical="top" wrapText="1"/>
    </xf>
  </cellXfs>
  <cellStyles count="19">
    <cellStyle name="パーセント" xfId="2" builtinId="5"/>
    <cellStyle name="ハイパーリンク" xfId="18" builtinId="8"/>
    <cellStyle name="ハイパーリンク 2" xfId="14"/>
    <cellStyle name="桁区切り" xfId="10" builtinId="6"/>
    <cellStyle name="桁区切り 4" xfId="16"/>
    <cellStyle name="標準" xfId="0" builtinId="0"/>
    <cellStyle name="標準 2" xfId="1"/>
    <cellStyle name="標準 2 2" xfId="4"/>
    <cellStyle name="標準 2 2 2" xfId="7"/>
    <cellStyle name="標準 2 2 2 2" xfId="12"/>
    <cellStyle name="標準 3" xfId="3"/>
    <cellStyle name="標準 3 2" xfId="6"/>
    <cellStyle name="標準 3 2 2" xfId="13"/>
    <cellStyle name="標準 4" xfId="9"/>
    <cellStyle name="標準 5" xfId="8"/>
    <cellStyle name="標準 6" xfId="11"/>
    <cellStyle name="標準 6 2" xfId="17"/>
    <cellStyle name="標準 7" xfId="15"/>
    <cellStyle name="標準 7 2" xfId="5"/>
  </cellStyles>
  <dxfs count="0"/>
  <tableStyles count="0" defaultTableStyle="TableStyleMedium2" defaultPivotStyle="PivotStyleLight16"/>
  <colors>
    <mruColors>
      <color rgb="FF0F0F0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externalLink" Target="externalLinks/externalLink5.xml"/><Relationship Id="rId89" Type="http://schemas.openxmlformats.org/officeDocument/2006/relationships/externalLink" Target="externalLinks/externalLink10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3.xml"/><Relationship Id="rId90" Type="http://schemas.openxmlformats.org/officeDocument/2006/relationships/externalLink" Target="externalLinks/externalLink11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1.xml"/><Relationship Id="rId85" Type="http://schemas.openxmlformats.org/officeDocument/2006/relationships/externalLink" Target="externalLinks/externalLink6.xml"/><Relationship Id="rId93" Type="http://schemas.openxmlformats.org/officeDocument/2006/relationships/externalLink" Target="externalLinks/externalLink14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4.xml"/><Relationship Id="rId88" Type="http://schemas.openxmlformats.org/officeDocument/2006/relationships/externalLink" Target="externalLinks/externalLink9.xml"/><Relationship Id="rId91" Type="http://schemas.openxmlformats.org/officeDocument/2006/relationships/externalLink" Target="externalLinks/externalLink1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externalLink" Target="externalLinks/externalLink2.xml"/><Relationship Id="rId86" Type="http://schemas.openxmlformats.org/officeDocument/2006/relationships/externalLink" Target="externalLinks/externalLink7.xml"/><Relationship Id="rId94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emf"/><Relationship Id="rId1" Type="http://schemas.openxmlformats.org/officeDocument/2006/relationships/image" Target="../media/image29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4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6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7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8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9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3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4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5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6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7.e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8.emf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9.emf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0.emf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2.emf"/><Relationship Id="rId1" Type="http://schemas.openxmlformats.org/officeDocument/2006/relationships/image" Target="../media/image61.emf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4.emf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5.emf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6.emf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7.emf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8.emf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9.emf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0.emf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1.emf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2.emf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4.emf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5.emf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6.emf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7.emf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8.emf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9.emf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0.emf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22</xdr:col>
      <xdr:colOff>22860</xdr:colOff>
      <xdr:row>13</xdr:row>
      <xdr:rowOff>22860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2020" y="167640"/>
          <a:ext cx="6248400" cy="2072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15</xdr:col>
      <xdr:colOff>350520</xdr:colOff>
      <xdr:row>8</xdr:row>
      <xdr:rowOff>76200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67640"/>
          <a:ext cx="4465320" cy="1280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11</xdr:col>
      <xdr:colOff>327660</xdr:colOff>
      <xdr:row>7</xdr:row>
      <xdr:rowOff>91440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6340" y="167640"/>
          <a:ext cx="3200400" cy="1112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510540</xdr:colOff>
      <xdr:row>0</xdr:row>
      <xdr:rowOff>0</xdr:rowOff>
    </xdr:from>
    <xdr:to>
      <xdr:col>25</xdr:col>
      <xdr:colOff>114300</xdr:colOff>
      <xdr:row>9</xdr:row>
      <xdr:rowOff>53340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8140" y="0"/>
          <a:ext cx="6309360" cy="1607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10</xdr:col>
          <xdr:colOff>228600</xdr:colOff>
          <xdr:row>13</xdr:row>
          <xdr:rowOff>45720</xdr:rowOff>
        </xdr:to>
        <xdr:sp macro="" textlink="">
          <xdr:nvSpPr>
            <xdr:cNvPr id="13313" name="Control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10</xdr:col>
          <xdr:colOff>228600</xdr:colOff>
          <xdr:row>13</xdr:row>
          <xdr:rowOff>45720</xdr:rowOff>
        </xdr:to>
        <xdr:sp macro="" textlink="">
          <xdr:nvSpPr>
            <xdr:cNvPr id="13314" name="Control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10</xdr:col>
          <xdr:colOff>228600</xdr:colOff>
          <xdr:row>13</xdr:row>
          <xdr:rowOff>45720</xdr:rowOff>
        </xdr:to>
        <xdr:sp macro="" textlink="">
          <xdr:nvSpPr>
            <xdr:cNvPr id="13315" name="Control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10</xdr:col>
          <xdr:colOff>228600</xdr:colOff>
          <xdr:row>13</xdr:row>
          <xdr:rowOff>45720</xdr:rowOff>
        </xdr:to>
        <xdr:sp macro="" textlink="">
          <xdr:nvSpPr>
            <xdr:cNvPr id="13316" name="Control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10</xdr:col>
          <xdr:colOff>228600</xdr:colOff>
          <xdr:row>13</xdr:row>
          <xdr:rowOff>45720</xdr:rowOff>
        </xdr:to>
        <xdr:sp macro="" textlink="">
          <xdr:nvSpPr>
            <xdr:cNvPr id="13317" name="Control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10</xdr:col>
          <xdr:colOff>228600</xdr:colOff>
          <xdr:row>13</xdr:row>
          <xdr:rowOff>45720</xdr:rowOff>
        </xdr:to>
        <xdr:sp macro="" textlink="">
          <xdr:nvSpPr>
            <xdr:cNvPr id="13318" name="Control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10</xdr:col>
          <xdr:colOff>228600</xdr:colOff>
          <xdr:row>13</xdr:row>
          <xdr:rowOff>45720</xdr:rowOff>
        </xdr:to>
        <xdr:sp macro="" textlink="">
          <xdr:nvSpPr>
            <xdr:cNvPr id="13319" name="Control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10</xdr:row>
      <xdr:rowOff>0</xdr:rowOff>
    </xdr:from>
    <xdr:to>
      <xdr:col>9</xdr:col>
      <xdr:colOff>114300</xdr:colOff>
      <xdr:row>16</xdr:row>
      <xdr:rowOff>106680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91640"/>
          <a:ext cx="4701540" cy="1112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556260</xdr:colOff>
      <xdr:row>9</xdr:row>
      <xdr:rowOff>76200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35280"/>
          <a:ext cx="5433060" cy="1272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17</xdr:col>
      <xdr:colOff>0</xdr:colOff>
      <xdr:row>9</xdr:row>
      <xdr:rowOff>68580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167640"/>
          <a:ext cx="487680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15</xdr:col>
      <xdr:colOff>594360</xdr:colOff>
      <xdr:row>20</xdr:row>
      <xdr:rowOff>91440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335280"/>
          <a:ext cx="4358640" cy="3116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15</xdr:col>
      <xdr:colOff>144780</xdr:colOff>
      <xdr:row>17</xdr:row>
      <xdr:rowOff>121920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3560" y="167640"/>
          <a:ext cx="4709160" cy="284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0</xdr:rowOff>
    </xdr:from>
    <xdr:to>
      <xdr:col>17</xdr:col>
      <xdr:colOff>106680</xdr:colOff>
      <xdr:row>7</xdr:row>
      <xdr:rowOff>129540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70560"/>
          <a:ext cx="437388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0</xdr:rowOff>
    </xdr:from>
    <xdr:to>
      <xdr:col>15</xdr:col>
      <xdr:colOff>236220</xdr:colOff>
      <xdr:row>18</xdr:row>
      <xdr:rowOff>121920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6260" y="2042160"/>
          <a:ext cx="5722620" cy="1127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594360</xdr:colOff>
      <xdr:row>4</xdr:row>
      <xdr:rowOff>7620</xdr:rowOff>
    </xdr:from>
    <xdr:to>
      <xdr:col>25</xdr:col>
      <xdr:colOff>213360</xdr:colOff>
      <xdr:row>16</xdr:row>
      <xdr:rowOff>15240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678180"/>
          <a:ext cx="5715000" cy="2087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685800</xdr:colOff>
      <xdr:row>9</xdr:row>
      <xdr:rowOff>91440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502920"/>
          <a:ext cx="2994660" cy="11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388620</xdr:colOff>
      <xdr:row>5</xdr:row>
      <xdr:rowOff>167640</xdr:rowOff>
    </xdr:from>
    <xdr:to>
      <xdr:col>16</xdr:col>
      <xdr:colOff>548640</xdr:colOff>
      <xdr:row>20</xdr:row>
      <xdr:rowOff>106680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2720" y="1005840"/>
          <a:ext cx="5036820" cy="251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17</xdr:col>
      <xdr:colOff>419100</xdr:colOff>
      <xdr:row>5</xdr:row>
      <xdr:rowOff>129540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35280"/>
          <a:ext cx="46863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18</xdr:col>
      <xdr:colOff>449580</xdr:colOff>
      <xdr:row>13</xdr:row>
      <xdr:rowOff>15240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167640"/>
          <a:ext cx="4716780" cy="2049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19</xdr:col>
      <xdr:colOff>297180</xdr:colOff>
      <xdr:row>18</xdr:row>
      <xdr:rowOff>144780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510540"/>
          <a:ext cx="5173980" cy="2674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15</xdr:col>
      <xdr:colOff>274320</xdr:colOff>
      <xdr:row>6</xdr:row>
      <xdr:rowOff>106680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1660" y="167640"/>
          <a:ext cx="3931920" cy="96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434340</xdr:colOff>
      <xdr:row>8</xdr:row>
      <xdr:rowOff>38100</xdr:rowOff>
    </xdr:from>
    <xdr:to>
      <xdr:col>23</xdr:col>
      <xdr:colOff>220980</xdr:colOff>
      <xdr:row>18</xdr:row>
      <xdr:rowOff>160020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520" y="1798320"/>
          <a:ext cx="4053840" cy="179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16</xdr:col>
      <xdr:colOff>396240</xdr:colOff>
      <xdr:row>8</xdr:row>
      <xdr:rowOff>76200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580" y="144780"/>
          <a:ext cx="4053840" cy="134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182162</xdr:colOff>
      <xdr:row>56</xdr:row>
      <xdr:rowOff>143677</xdr:rowOff>
    </xdr:from>
    <xdr:ext cx="23089938" cy="8071443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0722" y="9386737"/>
          <a:ext cx="23089938" cy="8071443"/>
        </a:xfrm>
        <a:prstGeom prst="rect">
          <a:avLst/>
        </a:prstGeom>
      </xdr:spPr>
    </xdr:pic>
    <xdr:clientData/>
  </xdr:oneCellAnchor>
  <xdr:twoCellAnchor editAs="oneCell">
    <xdr:from>
      <xdr:col>11</xdr:col>
      <xdr:colOff>62205</xdr:colOff>
      <xdr:row>6</xdr:row>
      <xdr:rowOff>0</xdr:rowOff>
    </xdr:from>
    <xdr:to>
      <xdr:col>20</xdr:col>
      <xdr:colOff>260324</xdr:colOff>
      <xdr:row>14</xdr:row>
      <xdr:rowOff>68424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123" y="1026367"/>
          <a:ext cx="5656528" cy="1460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22</xdr:col>
      <xdr:colOff>373380</xdr:colOff>
      <xdr:row>9</xdr:row>
      <xdr:rowOff>83820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0340" y="342900"/>
          <a:ext cx="4351020" cy="1272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19</xdr:col>
      <xdr:colOff>365760</xdr:colOff>
      <xdr:row>11</xdr:row>
      <xdr:rowOff>76200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820" y="670560"/>
          <a:ext cx="5242560" cy="1272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17</xdr:col>
      <xdr:colOff>22860</xdr:colOff>
      <xdr:row>14</xdr:row>
      <xdr:rowOff>30480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2180" y="502920"/>
          <a:ext cx="4290060" cy="1897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17</xdr:col>
      <xdr:colOff>312420</xdr:colOff>
      <xdr:row>9</xdr:row>
      <xdr:rowOff>106680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40" y="678180"/>
          <a:ext cx="419862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17</xdr:col>
      <xdr:colOff>45720</xdr:colOff>
      <xdr:row>14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67640"/>
          <a:ext cx="492252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14</xdr:col>
      <xdr:colOff>441960</xdr:colOff>
      <xdr:row>6</xdr:row>
      <xdr:rowOff>114300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335280"/>
          <a:ext cx="4099560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10</xdr:col>
      <xdr:colOff>426720</xdr:colOff>
      <xdr:row>11</xdr:row>
      <xdr:rowOff>53340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240" y="335280"/>
          <a:ext cx="3611880" cy="158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</xdr:row>
      <xdr:rowOff>0</xdr:rowOff>
    </xdr:from>
    <xdr:to>
      <xdr:col>22</xdr:col>
      <xdr:colOff>45720</xdr:colOff>
      <xdr:row>12</xdr:row>
      <xdr:rowOff>76200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899160"/>
          <a:ext cx="6141720" cy="176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11</xdr:col>
      <xdr:colOff>91440</xdr:colOff>
      <xdr:row>16</xdr:row>
      <xdr:rowOff>7620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8760" y="510540"/>
          <a:ext cx="358140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426720</xdr:colOff>
      <xdr:row>1</xdr:row>
      <xdr:rowOff>7620</xdr:rowOff>
    </xdr:from>
    <xdr:to>
      <xdr:col>22</xdr:col>
      <xdr:colOff>579120</xdr:colOff>
      <xdr:row>12</xdr:row>
      <xdr:rowOff>160020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6760" y="175260"/>
          <a:ext cx="5638800" cy="2034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19</xdr:col>
      <xdr:colOff>76200</xdr:colOff>
      <xdr:row>15</xdr:row>
      <xdr:rowOff>160020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1460" y="335280"/>
          <a:ext cx="5562600" cy="2369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23</xdr:col>
      <xdr:colOff>373380</xdr:colOff>
      <xdr:row>22</xdr:row>
      <xdr:rowOff>167640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167640"/>
          <a:ext cx="5859780" cy="441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26</xdr:col>
      <xdr:colOff>472440</xdr:colOff>
      <xdr:row>13</xdr:row>
      <xdr:rowOff>22860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4440" y="175260"/>
          <a:ext cx="6568440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16</xdr:col>
      <xdr:colOff>106680</xdr:colOff>
      <xdr:row>17</xdr:row>
      <xdr:rowOff>167640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70560"/>
          <a:ext cx="4373880" cy="237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12</xdr:col>
      <xdr:colOff>327660</xdr:colOff>
      <xdr:row>7</xdr:row>
      <xdr:rowOff>91440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67640"/>
          <a:ext cx="3558540" cy="11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411480</xdr:colOff>
      <xdr:row>1</xdr:row>
      <xdr:rowOff>53340</xdr:rowOff>
    </xdr:from>
    <xdr:to>
      <xdr:col>16</xdr:col>
      <xdr:colOff>586740</xdr:colOff>
      <xdr:row>13</xdr:row>
      <xdr:rowOff>68580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5640" y="220980"/>
          <a:ext cx="3657600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11</xdr:col>
      <xdr:colOff>121920</xdr:colOff>
      <xdr:row>11</xdr:row>
      <xdr:rowOff>129540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8720"/>
          <a:ext cx="499872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12</xdr:col>
      <xdr:colOff>213360</xdr:colOff>
      <xdr:row>11</xdr:row>
      <xdr:rowOff>99060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5940" y="838200"/>
          <a:ext cx="3261360" cy="1112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9</xdr:col>
      <xdr:colOff>106680</xdr:colOff>
      <xdr:row>21</xdr:row>
      <xdr:rowOff>83820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94560"/>
          <a:ext cx="4168140" cy="1424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12</xdr:col>
          <xdr:colOff>228600</xdr:colOff>
          <xdr:row>9</xdr:row>
          <xdr:rowOff>45720</xdr:rowOff>
        </xdr:to>
        <xdr:sp macro="" textlink="">
          <xdr:nvSpPr>
            <xdr:cNvPr id="79873" name="Control 1" hidden="1">
              <a:extLst>
                <a:ext uri="{63B3BB69-23CF-44E3-9099-C40C66FF867C}">
                  <a14:compatExt spid="_x0000_s79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12</xdr:col>
          <xdr:colOff>228600</xdr:colOff>
          <xdr:row>9</xdr:row>
          <xdr:rowOff>45720</xdr:rowOff>
        </xdr:to>
        <xdr:sp macro="" textlink="">
          <xdr:nvSpPr>
            <xdr:cNvPr id="79874" name="Control 2" hidden="1">
              <a:extLst>
                <a:ext uri="{63B3BB69-23CF-44E3-9099-C40C66FF867C}">
                  <a14:compatExt spid="_x0000_s79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12</xdr:col>
          <xdr:colOff>228600</xdr:colOff>
          <xdr:row>9</xdr:row>
          <xdr:rowOff>45720</xdr:rowOff>
        </xdr:to>
        <xdr:sp macro="" textlink="">
          <xdr:nvSpPr>
            <xdr:cNvPr id="79875" name="Control 3" hidden="1">
              <a:extLst>
                <a:ext uri="{63B3BB69-23CF-44E3-9099-C40C66FF867C}">
                  <a14:compatExt spid="_x0000_s79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12</xdr:col>
          <xdr:colOff>228600</xdr:colOff>
          <xdr:row>9</xdr:row>
          <xdr:rowOff>45720</xdr:rowOff>
        </xdr:to>
        <xdr:sp macro="" textlink="">
          <xdr:nvSpPr>
            <xdr:cNvPr id="79876" name="Control 4" hidden="1">
              <a:extLst>
                <a:ext uri="{63B3BB69-23CF-44E3-9099-C40C66FF867C}">
                  <a14:compatExt spid="_x0000_s79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12</xdr:col>
          <xdr:colOff>228600</xdr:colOff>
          <xdr:row>9</xdr:row>
          <xdr:rowOff>45720</xdr:rowOff>
        </xdr:to>
        <xdr:sp macro="" textlink="">
          <xdr:nvSpPr>
            <xdr:cNvPr id="79877" name="Control 5" hidden="1">
              <a:extLst>
                <a:ext uri="{63B3BB69-23CF-44E3-9099-C40C66FF867C}">
                  <a14:compatExt spid="_x0000_s79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12</xdr:col>
          <xdr:colOff>228600</xdr:colOff>
          <xdr:row>9</xdr:row>
          <xdr:rowOff>45720</xdr:rowOff>
        </xdr:to>
        <xdr:sp macro="" textlink="">
          <xdr:nvSpPr>
            <xdr:cNvPr id="79878" name="Control 6" hidden="1">
              <a:extLst>
                <a:ext uri="{63B3BB69-23CF-44E3-9099-C40C66FF867C}">
                  <a14:compatExt spid="_x0000_s79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12</xdr:col>
          <xdr:colOff>228600</xdr:colOff>
          <xdr:row>9</xdr:row>
          <xdr:rowOff>45720</xdr:rowOff>
        </xdr:to>
        <xdr:sp macro="" textlink="">
          <xdr:nvSpPr>
            <xdr:cNvPr id="79879" name="Control 7" hidden="1">
              <a:extLst>
                <a:ext uri="{63B3BB69-23CF-44E3-9099-C40C66FF867C}">
                  <a14:compatExt spid="_x0000_s79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12</xdr:col>
          <xdr:colOff>228600</xdr:colOff>
          <xdr:row>9</xdr:row>
          <xdr:rowOff>45720</xdr:rowOff>
        </xdr:to>
        <xdr:sp macro="" textlink="">
          <xdr:nvSpPr>
            <xdr:cNvPr id="79880" name="Control 8" hidden="1">
              <a:extLst>
                <a:ext uri="{63B3BB69-23CF-44E3-9099-C40C66FF867C}">
                  <a14:compatExt spid="_x0000_s79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12</xdr:col>
          <xdr:colOff>228600</xdr:colOff>
          <xdr:row>9</xdr:row>
          <xdr:rowOff>45720</xdr:rowOff>
        </xdr:to>
        <xdr:sp macro="" textlink="">
          <xdr:nvSpPr>
            <xdr:cNvPr id="79881" name="Control 9" hidden="1">
              <a:extLst>
                <a:ext uri="{63B3BB69-23CF-44E3-9099-C40C66FF867C}">
                  <a14:compatExt spid="_x0000_s79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12</xdr:row>
      <xdr:rowOff>0</xdr:rowOff>
    </xdr:from>
    <xdr:to>
      <xdr:col>9</xdr:col>
      <xdr:colOff>129540</xdr:colOff>
      <xdr:row>19</xdr:row>
      <xdr:rowOff>99060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4540"/>
          <a:ext cx="5295900" cy="1272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16</xdr:col>
      <xdr:colOff>518160</xdr:colOff>
      <xdr:row>8</xdr:row>
      <xdr:rowOff>83820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" y="175260"/>
          <a:ext cx="4785360" cy="1272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22</xdr:col>
      <xdr:colOff>373380</xdr:colOff>
      <xdr:row>12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820" y="167640"/>
          <a:ext cx="585978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16</xdr:col>
      <xdr:colOff>144780</xdr:colOff>
      <xdr:row>13</xdr:row>
      <xdr:rowOff>38100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502920"/>
          <a:ext cx="4411980" cy="176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15</xdr:col>
      <xdr:colOff>289560</xdr:colOff>
      <xdr:row>15</xdr:row>
      <xdr:rowOff>152400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280" y="167640"/>
          <a:ext cx="4556760" cy="252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24</xdr:col>
      <xdr:colOff>579120</xdr:colOff>
      <xdr:row>15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75260"/>
          <a:ext cx="6065520" cy="2369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23</xdr:col>
      <xdr:colOff>251460</xdr:colOff>
      <xdr:row>13</xdr:row>
      <xdr:rowOff>68580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480" y="670560"/>
          <a:ext cx="634746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19</xdr:col>
      <xdr:colOff>205740</xdr:colOff>
      <xdr:row>7</xdr:row>
      <xdr:rowOff>114300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9420" y="335280"/>
          <a:ext cx="508254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20</xdr:col>
      <xdr:colOff>556260</xdr:colOff>
      <xdr:row>13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502920"/>
          <a:ext cx="4213860" cy="1737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15</xdr:col>
      <xdr:colOff>502920</xdr:colOff>
      <xdr:row>8</xdr:row>
      <xdr:rowOff>83820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75260"/>
          <a:ext cx="4160520" cy="1272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22</xdr:col>
      <xdr:colOff>160020</xdr:colOff>
      <xdr:row>12</xdr:row>
      <xdr:rowOff>60960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510540"/>
          <a:ext cx="6256020" cy="158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0</xdr:rowOff>
    </xdr:from>
    <xdr:to>
      <xdr:col>9</xdr:col>
      <xdr:colOff>91440</xdr:colOff>
      <xdr:row>18</xdr:row>
      <xdr:rowOff>83820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44040"/>
          <a:ext cx="362712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0</xdr:rowOff>
    </xdr:from>
    <xdr:to>
      <xdr:col>11</xdr:col>
      <xdr:colOff>114300</xdr:colOff>
      <xdr:row>13</xdr:row>
      <xdr:rowOff>121920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08760"/>
          <a:ext cx="4549140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99060</xdr:colOff>
      <xdr:row>11</xdr:row>
      <xdr:rowOff>60960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620" y="502920"/>
          <a:ext cx="375666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3</xdr:col>
      <xdr:colOff>22860</xdr:colOff>
      <xdr:row>10</xdr:row>
      <xdr:rowOff>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000"/>
          <a:ext cx="63246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10</xdr:col>
      <xdr:colOff>129540</xdr:colOff>
      <xdr:row>16</xdr:row>
      <xdr:rowOff>121920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59280"/>
          <a:ext cx="538734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15</xdr:col>
      <xdr:colOff>243840</xdr:colOff>
      <xdr:row>19</xdr:row>
      <xdr:rowOff>121920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057400"/>
          <a:ext cx="694944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15</xdr:col>
      <xdr:colOff>563880</xdr:colOff>
      <xdr:row>9</xdr:row>
      <xdr:rowOff>60960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5580" y="167640"/>
          <a:ext cx="4831080" cy="146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</xdr:row>
      <xdr:rowOff>0</xdr:rowOff>
    </xdr:from>
    <xdr:to>
      <xdr:col>33</xdr:col>
      <xdr:colOff>480060</xdr:colOff>
      <xdr:row>26</xdr:row>
      <xdr:rowOff>83820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021080"/>
          <a:ext cx="9014460" cy="345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24</xdr:col>
      <xdr:colOff>579120</xdr:colOff>
      <xdr:row>19</xdr:row>
      <xdr:rowOff>114300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80" y="175260"/>
          <a:ext cx="7284720" cy="3154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16</xdr:col>
      <xdr:colOff>220980</xdr:colOff>
      <xdr:row>42</xdr:row>
      <xdr:rowOff>152400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44340"/>
          <a:ext cx="9547860" cy="3002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26</xdr:col>
      <xdr:colOff>121920</xdr:colOff>
      <xdr:row>64</xdr:row>
      <xdr:rowOff>15240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0660" y="167640"/>
          <a:ext cx="7437120" cy="10622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21</xdr:col>
      <xdr:colOff>68580</xdr:colOff>
      <xdr:row>7</xdr:row>
      <xdr:rowOff>99060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1460" y="167640"/>
          <a:ext cx="4945380" cy="1127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274320</xdr:colOff>
      <xdr:row>0</xdr:row>
      <xdr:rowOff>144780</xdr:rowOff>
    </xdr:from>
    <xdr:to>
      <xdr:col>19</xdr:col>
      <xdr:colOff>449580</xdr:colOff>
      <xdr:row>27</xdr:row>
      <xdr:rowOff>15240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"/>
          <a:ext cx="4442460" cy="442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8</xdr:col>
      <xdr:colOff>160020</xdr:colOff>
      <xdr:row>30</xdr:row>
      <xdr:rowOff>30480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80360"/>
          <a:ext cx="699516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35442</xdr:colOff>
      <xdr:row>0</xdr:row>
      <xdr:rowOff>17720</xdr:rowOff>
    </xdr:from>
    <xdr:to>
      <xdr:col>22</xdr:col>
      <xdr:colOff>157362</xdr:colOff>
      <xdr:row>20</xdr:row>
      <xdr:rowOff>85059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326" y="17720"/>
          <a:ext cx="6235641" cy="348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21</xdr:col>
      <xdr:colOff>167640</xdr:colOff>
      <xdr:row>16</xdr:row>
      <xdr:rowOff>129540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0040" y="0"/>
          <a:ext cx="6263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601980</xdr:colOff>
      <xdr:row>1</xdr:row>
      <xdr:rowOff>0</xdr:rowOff>
    </xdr:from>
    <xdr:to>
      <xdr:col>25</xdr:col>
      <xdr:colOff>289560</xdr:colOff>
      <xdr:row>17</xdr:row>
      <xdr:rowOff>137160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1160" y="167640"/>
          <a:ext cx="639318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18</xdr:col>
      <xdr:colOff>205740</xdr:colOff>
      <xdr:row>14</xdr:row>
      <xdr:rowOff>7620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67640"/>
          <a:ext cx="447294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</xdr:row>
      <xdr:rowOff>0</xdr:rowOff>
    </xdr:from>
    <xdr:to>
      <xdr:col>17</xdr:col>
      <xdr:colOff>525780</xdr:colOff>
      <xdr:row>22</xdr:row>
      <xdr:rowOff>45720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2179320"/>
          <a:ext cx="5402580" cy="162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17</xdr:col>
      <xdr:colOff>91440</xdr:colOff>
      <xdr:row>11</xdr:row>
      <xdr:rowOff>76200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70560"/>
          <a:ext cx="374904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10</xdr:col>
      <xdr:colOff>137160</xdr:colOff>
      <xdr:row>25</xdr:row>
      <xdr:rowOff>30480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60320"/>
          <a:ext cx="5737860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19</xdr:col>
      <xdr:colOff>426720</xdr:colOff>
      <xdr:row>17</xdr:row>
      <xdr:rowOff>152400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518160"/>
          <a:ext cx="5303520" cy="252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13</xdr:col>
      <xdr:colOff>144780</xdr:colOff>
      <xdr:row>31</xdr:row>
      <xdr:rowOff>22860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880360"/>
          <a:ext cx="6233160" cy="2369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13</xdr:col>
      <xdr:colOff>342900</xdr:colOff>
      <xdr:row>18</xdr:row>
      <xdr:rowOff>152400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02920"/>
          <a:ext cx="4053840" cy="2674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23</xdr:col>
      <xdr:colOff>243840</xdr:colOff>
      <xdr:row>23</xdr:row>
      <xdr:rowOff>68580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5840" y="342900"/>
          <a:ext cx="6339840" cy="361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23</xdr:col>
      <xdr:colOff>281940</xdr:colOff>
      <xdr:row>22</xdr:row>
      <xdr:rowOff>152400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579120"/>
          <a:ext cx="7597140" cy="3375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16</xdr:col>
      <xdr:colOff>121920</xdr:colOff>
      <xdr:row>10</xdr:row>
      <xdr:rowOff>60960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940" y="335280"/>
          <a:ext cx="52806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20</xdr:col>
      <xdr:colOff>152400</xdr:colOff>
      <xdr:row>8</xdr:row>
      <xdr:rowOff>76200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0840" y="167640"/>
          <a:ext cx="5638800" cy="1272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iyagir.AD\LOCALS~1\Temp\&#25237;&#20837;&#12539;&#29987;&#20986;&#31532;18&#21495;&#38306;&#36899;.zip%20&#12398;&#19968;&#26178;&#12487;&#12451;&#12524;&#12463;&#12488;&#12522;%202\&#25237;&#20837;&#12539;&#29987;&#20986;&#31532;18&#21495;&#38306;&#36899;\&#65288;090107&#26412;&#31038;&#32076;&#36027;&#12481;&#12455;&#12483;&#12463;&#65289;&#31227;&#20986;&#2083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3&#20225;&#30011;&#20998;&#26512;&#29677;\36&#35251;&#20809;&#32113;&#35336;&#65288;&#23487;&#27850;&#26045;&#35373;&#23455;&#24907;&#35519;&#26619;&#65289;\H19&#23487;&#27850;&#26045;&#35373;&#23455;&#24907;&#35519;&#26619;\&#35519;&#26619;&#32080;&#26524;\&#12464;&#12521;&#1250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6_&#22633;&#35895;pm_&#35519;&#26619;&#12503;&#12525;&#12472;&#12455;&#12463;&#12488;\MX2004%2004&#27798;&#32260;&#32076;&#28168;&#21177;&#26524;\04_&#29987;&#26989;&#36899;&#38306;&#20998;&#26512;\&#36027;&#30446;&#21029;&#32207;&#28040;&#36027;&#389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6_&#22633;&#35895;pm_&#35519;&#26619;&#12503;&#12525;&#12472;&#12455;&#12463;&#12488;\MX2004%2004&#27798;&#32260;&#32076;&#28168;&#21177;&#26524;\07_&#22577;&#21578;&#26360;\&#35251;&#20809;&#21454;&#2083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WINDOWS\TEMP\&#12450;&#12531;&#12465;&#12540;&#12488;&#38598;&#35336;11&#26376;\&#9675;&#25645;&#20055;&#32773;&#12450;&#12531;&#12465;&#12540;&#12488;11&#26376;&#2099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4_05&#24180;&#24230;&#12501;&#12457;&#12523;&#12480;\06_&#22633;&#35895;pm_&#35519;&#26619;&#12503;&#12525;&#12472;&#12455;&#12463;&#12488;\MX2005-xx&#27798;&#32260;&#32113;&#35336;&#23455;&#24907;\01%20&#22269;&#20869;&#32218;&#22269;&#20869;&#23458;&#12450;&#12531;&#12465;&#12540;&#12488;\&#9675;05&#24180;&#24230;&#35251;&#20809;&#28040;&#36027;&#38989;&#25512;&#353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8_&#22633;&#35895;pm_&#35519;&#26619;&#12503;&#12525;&#12472;&#12455;&#12463;&#12488;\MX2001-124%2002&#27798;&#32260;&#32113;&#35336;%20&#22633;&#35895;&#65381;&#26085;&#39640;\&#21407;&#31295;\4-12&#38598;&#35336;&#35211;&#30452;&#12375;&#29992;&#65288;&#23665;&#21475;&#65289;\&#9675;&#12450;&#12531;&#12465;&#12540;&#12488;&#38598;&#35336;&#24180;&#27425;&#38598;&#35336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SFreight97-9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8_&#22633;&#35895;pm_&#35519;&#26619;&#12503;&#12525;&#12472;&#12455;&#12463;&#12488;\MX2004-xx%2004TIJ&#12497;&#12531;&#12501;\&#21407;&#31295;&#22259;&#34920;\03&#24180;&#29256;&#12398;&#27604;&#36611;&#22259;&#31561;&#12356;&#12429;&#12356;&#12429;&#21407;&#3129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6_&#22633;&#35895;pm_&#35519;&#26619;&#12503;&#12525;&#12472;&#12455;&#12463;&#12488;\MX2005-xx&#27798;&#32260;&#32113;&#35336;&#23455;&#24907;\00%20&#20225;&#30011;&#35211;&#31309;&#12426;\h17&#20225;&#30011;&#29992;&#20316;&#26989;%20&#9675;&#20837;&#36796;&#25512;&#312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lsv01(K)copy\&#35519;&#26619;&#30740;&#31350;&#37096;\&#26989;&#30028;&#21205;&#21521;\&#35251;&#20809;&#38306;&#36899;\01%20&#20837;&#36796;\&#20837;&#22495;&#35251;&#20809;&#23458;&#25968;\&#35251;&#20809;&#12522;&#12478;&#12540;&#12488;&#23616;\&#35251;&#20809;&#32113;&#35336;&#65288;&#26376;&#27425;&#12487;&#12540;&#12479;&#65289;\2007\H19-4kouhyou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8_&#22633;&#35895;pm_&#35519;&#26619;&#12503;&#12525;&#12472;&#12455;&#12463;&#12488;\MX2001-124%2002&#27798;&#32260;&#32113;&#35336;%20&#22633;&#35895;&#65381;&#26085;&#39640;\&#21407;&#31295;\4-12&#38598;&#35336;&#35211;&#30452;&#12375;&#29992;&#65288;&#23665;&#21475;&#65289;\&#9675;&#12450;&#12531;&#12465;&#12540;&#12488;&#38598;&#35336;02%204_6&#26376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全種別 (2)"/>
      <sheetName val="推移・軒数"/>
      <sheetName val="推移・客室数"/>
      <sheetName val="推移・収容人員"/>
      <sheetName val="ホテル・旅館データ入力用シート"/>
      <sheetName val="民宿・国民宿舎等データ入力用シート"/>
      <sheetName val="全種別"/>
      <sheetName val="ホテル・旅館"/>
      <sheetName val="推移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R2" t="str">
            <v>平成１９年１０月１日現在（単位：軒、室、人）</v>
          </cell>
        </row>
        <row r="3">
          <cell r="E3" t="str">
            <v>ホテル・旅館</v>
          </cell>
          <cell r="J3" t="str">
            <v>民宿</v>
          </cell>
          <cell r="O3" t="str">
            <v>ペンション・貸別荘</v>
          </cell>
          <cell r="T3" t="str">
            <v>ドミトリー・ゲストハウス</v>
          </cell>
          <cell r="Y3" t="str">
            <v>ウィークリーマンション</v>
          </cell>
          <cell r="AD3" t="str">
            <v>団体経営施設</v>
          </cell>
          <cell r="AI3" t="str">
            <v>ユースホステル</v>
          </cell>
          <cell r="AN3" t="str">
            <v>合　　　　　　　　計</v>
          </cell>
        </row>
        <row r="4">
          <cell r="E4" t="str">
            <v>軒数</v>
          </cell>
          <cell r="F4" t="str">
            <v>客  室  数</v>
          </cell>
          <cell r="I4" t="str">
            <v>収容人員</v>
          </cell>
          <cell r="J4" t="str">
            <v>軒数</v>
          </cell>
          <cell r="K4" t="str">
            <v>客  室  数</v>
          </cell>
          <cell r="N4" t="str">
            <v>収容人員</v>
          </cell>
          <cell r="O4" t="str">
            <v>軒数</v>
          </cell>
          <cell r="P4" t="str">
            <v>客  室  数</v>
          </cell>
          <cell r="S4" t="str">
            <v>収容人員</v>
          </cell>
          <cell r="T4" t="str">
            <v>軒数</v>
          </cell>
          <cell r="U4" t="str">
            <v>客  室  数</v>
          </cell>
          <cell r="X4" t="str">
            <v>収容人員</v>
          </cell>
          <cell r="Y4" t="str">
            <v>軒数</v>
          </cell>
          <cell r="Z4" t="str">
            <v>客  室  数</v>
          </cell>
          <cell r="AC4" t="str">
            <v>収容人員</v>
          </cell>
          <cell r="AD4" t="str">
            <v>軒数</v>
          </cell>
          <cell r="AE4" t="str">
            <v>客  室  数</v>
          </cell>
          <cell r="AH4" t="str">
            <v>収容人員</v>
          </cell>
          <cell r="AI4" t="str">
            <v>軒数</v>
          </cell>
          <cell r="AJ4" t="str">
            <v>客  室  数</v>
          </cell>
          <cell r="AM4" t="str">
            <v>収容人員</v>
          </cell>
          <cell r="AN4" t="str">
            <v>軒数</v>
          </cell>
          <cell r="AO4" t="str">
            <v>客  室  数</v>
          </cell>
          <cell r="AR4" t="str">
            <v>収容人員</v>
          </cell>
        </row>
        <row r="5">
          <cell r="F5" t="str">
            <v>和</v>
          </cell>
          <cell r="G5" t="str">
            <v>洋</v>
          </cell>
          <cell r="H5" t="str">
            <v>計</v>
          </cell>
          <cell r="K5" t="str">
            <v>和</v>
          </cell>
          <cell r="L5" t="str">
            <v>洋</v>
          </cell>
          <cell r="M5" t="str">
            <v>計</v>
          </cell>
          <cell r="P5" t="str">
            <v>和</v>
          </cell>
          <cell r="Q5" t="str">
            <v>洋</v>
          </cell>
          <cell r="R5" t="str">
            <v>計</v>
          </cell>
          <cell r="U5" t="str">
            <v>和</v>
          </cell>
          <cell r="V5" t="str">
            <v>洋</v>
          </cell>
          <cell r="W5" t="str">
            <v>計</v>
          </cell>
          <cell r="Z5" t="str">
            <v>和</v>
          </cell>
          <cell r="AA5" t="str">
            <v>洋</v>
          </cell>
          <cell r="AB5" t="str">
            <v>計</v>
          </cell>
          <cell r="AE5" t="str">
            <v>和</v>
          </cell>
          <cell r="AF5" t="str">
            <v>洋</v>
          </cell>
          <cell r="AG5" t="str">
            <v>計</v>
          </cell>
          <cell r="AJ5" t="str">
            <v>和</v>
          </cell>
          <cell r="AK5" t="str">
            <v>洋</v>
          </cell>
          <cell r="AL5" t="str">
            <v>計</v>
          </cell>
          <cell r="AO5" t="str">
            <v>和</v>
          </cell>
          <cell r="AP5" t="str">
            <v>洋</v>
          </cell>
          <cell r="AQ5" t="str">
            <v>計</v>
          </cell>
        </row>
        <row r="6">
          <cell r="D6" t="str">
            <v>那 覇 市</v>
          </cell>
          <cell r="E6">
            <v>92</v>
          </cell>
          <cell r="F6">
            <v>263</v>
          </cell>
          <cell r="G6">
            <v>10574</v>
          </cell>
          <cell r="H6">
            <v>10837</v>
          </cell>
          <cell r="I6">
            <v>19829</v>
          </cell>
          <cell r="J6">
            <v>13</v>
          </cell>
          <cell r="K6">
            <v>93</v>
          </cell>
          <cell r="L6">
            <v>106</v>
          </cell>
          <cell r="M6">
            <v>199</v>
          </cell>
          <cell r="N6">
            <v>334</v>
          </cell>
          <cell r="O6">
            <v>1</v>
          </cell>
          <cell r="P6">
            <v>6</v>
          </cell>
          <cell r="Q6">
            <v>0</v>
          </cell>
          <cell r="R6">
            <v>6</v>
          </cell>
          <cell r="S6">
            <v>12</v>
          </cell>
          <cell r="T6">
            <v>18</v>
          </cell>
          <cell r="U6">
            <v>23</v>
          </cell>
          <cell r="V6">
            <v>163</v>
          </cell>
          <cell r="W6">
            <v>186</v>
          </cell>
          <cell r="X6">
            <v>617</v>
          </cell>
          <cell r="Y6">
            <v>10</v>
          </cell>
          <cell r="Z6">
            <v>7</v>
          </cell>
          <cell r="AA6">
            <v>485</v>
          </cell>
          <cell r="AB6">
            <v>492</v>
          </cell>
          <cell r="AC6">
            <v>713</v>
          </cell>
          <cell r="AD6">
            <v>4</v>
          </cell>
          <cell r="AE6">
            <v>17</v>
          </cell>
          <cell r="AF6">
            <v>47</v>
          </cell>
          <cell r="AG6">
            <v>64</v>
          </cell>
          <cell r="AH6">
            <v>170</v>
          </cell>
          <cell r="AI6">
            <v>2</v>
          </cell>
          <cell r="AJ6">
            <v>9</v>
          </cell>
          <cell r="AK6">
            <v>40</v>
          </cell>
          <cell r="AL6">
            <v>49</v>
          </cell>
          <cell r="AM6">
            <v>239</v>
          </cell>
          <cell r="AN6">
            <v>140</v>
          </cell>
          <cell r="AO6">
            <v>418</v>
          </cell>
          <cell r="AP6">
            <v>11415</v>
          </cell>
          <cell r="AQ6">
            <v>11833</v>
          </cell>
          <cell r="AR6">
            <v>21914</v>
          </cell>
        </row>
        <row r="7">
          <cell r="D7" t="str">
            <v>糸 満 市</v>
          </cell>
          <cell r="E7">
            <v>3</v>
          </cell>
          <cell r="F7">
            <v>6</v>
          </cell>
          <cell r="G7">
            <v>55</v>
          </cell>
          <cell r="H7">
            <v>61</v>
          </cell>
          <cell r="I7">
            <v>168</v>
          </cell>
          <cell r="J7">
            <v>4</v>
          </cell>
          <cell r="K7">
            <v>7</v>
          </cell>
          <cell r="L7">
            <v>15</v>
          </cell>
          <cell r="M7">
            <v>22</v>
          </cell>
          <cell r="N7">
            <v>79</v>
          </cell>
          <cell r="O7">
            <v>1</v>
          </cell>
          <cell r="P7">
            <v>1</v>
          </cell>
          <cell r="Q7">
            <v>3</v>
          </cell>
          <cell r="R7">
            <v>4</v>
          </cell>
          <cell r="S7">
            <v>10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8</v>
          </cell>
          <cell r="AO7">
            <v>14</v>
          </cell>
          <cell r="AP7">
            <v>73</v>
          </cell>
          <cell r="AQ7">
            <v>87</v>
          </cell>
          <cell r="AR7">
            <v>257</v>
          </cell>
        </row>
        <row r="8">
          <cell r="D8" t="str">
            <v>豊見城市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1</v>
          </cell>
          <cell r="Q8">
            <v>2</v>
          </cell>
          <cell r="R8">
            <v>3</v>
          </cell>
          <cell r="S8">
            <v>12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3</v>
          </cell>
          <cell r="Z8">
            <v>0</v>
          </cell>
          <cell r="AA8">
            <v>56</v>
          </cell>
          <cell r="AB8">
            <v>56</v>
          </cell>
          <cell r="AC8">
            <v>56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4</v>
          </cell>
          <cell r="AO8">
            <v>1</v>
          </cell>
          <cell r="AP8">
            <v>58</v>
          </cell>
          <cell r="AQ8">
            <v>59</v>
          </cell>
          <cell r="AR8">
            <v>68</v>
          </cell>
        </row>
        <row r="9">
          <cell r="D9" t="str">
            <v>八重瀬町</v>
          </cell>
          <cell r="E9">
            <v>1</v>
          </cell>
          <cell r="F9">
            <v>0</v>
          </cell>
          <cell r="G9">
            <v>51</v>
          </cell>
          <cell r="H9">
            <v>51</v>
          </cell>
          <cell r="I9">
            <v>102</v>
          </cell>
          <cell r="J9">
            <v>1</v>
          </cell>
          <cell r="K9">
            <v>4</v>
          </cell>
          <cell r="L9">
            <v>0</v>
          </cell>
          <cell r="M9">
            <v>4</v>
          </cell>
          <cell r="N9">
            <v>9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2</v>
          </cell>
          <cell r="U9">
            <v>0</v>
          </cell>
          <cell r="V9">
            <v>13</v>
          </cell>
          <cell r="W9">
            <v>13</v>
          </cell>
          <cell r="X9">
            <v>44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4</v>
          </cell>
          <cell r="AO9">
            <v>4</v>
          </cell>
          <cell r="AP9">
            <v>64</v>
          </cell>
          <cell r="AQ9">
            <v>68</v>
          </cell>
          <cell r="AR9">
            <v>155</v>
          </cell>
        </row>
        <row r="10">
          <cell r="D10" t="str">
            <v>南城市</v>
          </cell>
          <cell r="E10">
            <v>2</v>
          </cell>
          <cell r="F10">
            <v>54</v>
          </cell>
          <cell r="G10">
            <v>56</v>
          </cell>
          <cell r="H10">
            <v>110</v>
          </cell>
          <cell r="I10">
            <v>426</v>
          </cell>
          <cell r="J10">
            <v>8</v>
          </cell>
          <cell r="K10">
            <v>35</v>
          </cell>
          <cell r="L10">
            <v>2</v>
          </cell>
          <cell r="M10">
            <v>37</v>
          </cell>
          <cell r="N10">
            <v>114</v>
          </cell>
          <cell r="O10">
            <v>6</v>
          </cell>
          <cell r="P10">
            <v>10</v>
          </cell>
          <cell r="Q10">
            <v>13</v>
          </cell>
          <cell r="R10">
            <v>23</v>
          </cell>
          <cell r="S10">
            <v>89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</v>
          </cell>
          <cell r="Z10">
            <v>0</v>
          </cell>
          <cell r="AA10">
            <v>7</v>
          </cell>
          <cell r="AB10">
            <v>7</v>
          </cell>
          <cell r="AC10">
            <v>27</v>
          </cell>
          <cell r="AD10">
            <v>2</v>
          </cell>
          <cell r="AE10">
            <v>18</v>
          </cell>
          <cell r="AF10">
            <v>0</v>
          </cell>
          <cell r="AG10">
            <v>18</v>
          </cell>
          <cell r="AH10">
            <v>300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19</v>
          </cell>
          <cell r="AO10">
            <v>117</v>
          </cell>
          <cell r="AP10">
            <v>78</v>
          </cell>
          <cell r="AQ10">
            <v>195</v>
          </cell>
          <cell r="AR10">
            <v>956</v>
          </cell>
        </row>
        <row r="11">
          <cell r="D11" t="str">
            <v>与那原町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4</v>
          </cell>
          <cell r="L11">
            <v>0</v>
          </cell>
          <cell r="M11">
            <v>4</v>
          </cell>
          <cell r="N11">
            <v>10</v>
          </cell>
          <cell r="O11">
            <v>1</v>
          </cell>
          <cell r="P11">
            <v>0</v>
          </cell>
          <cell r="Q11">
            <v>4</v>
          </cell>
          <cell r="R11">
            <v>4</v>
          </cell>
          <cell r="S11">
            <v>8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1</v>
          </cell>
          <cell r="Z11">
            <v>12</v>
          </cell>
          <cell r="AA11">
            <v>0</v>
          </cell>
          <cell r="AB11">
            <v>12</v>
          </cell>
          <cell r="AC11">
            <v>24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3</v>
          </cell>
          <cell r="AO11">
            <v>16</v>
          </cell>
          <cell r="AP11">
            <v>4</v>
          </cell>
          <cell r="AQ11">
            <v>20</v>
          </cell>
          <cell r="AR11">
            <v>42</v>
          </cell>
        </row>
        <row r="12">
          <cell r="D12" t="str">
            <v>南風原町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</row>
        <row r="13">
          <cell r="D13" t="str">
            <v>小  計</v>
          </cell>
          <cell r="E13">
            <v>98</v>
          </cell>
          <cell r="F13">
            <v>323</v>
          </cell>
          <cell r="G13">
            <v>10736</v>
          </cell>
          <cell r="H13">
            <v>11059</v>
          </cell>
          <cell r="I13">
            <v>20525</v>
          </cell>
          <cell r="J13">
            <v>27</v>
          </cell>
          <cell r="K13">
            <v>143</v>
          </cell>
          <cell r="L13">
            <v>123</v>
          </cell>
          <cell r="M13">
            <v>266</v>
          </cell>
          <cell r="N13">
            <v>546</v>
          </cell>
          <cell r="O13">
            <v>10</v>
          </cell>
          <cell r="P13">
            <v>18</v>
          </cell>
          <cell r="Q13">
            <v>22</v>
          </cell>
          <cell r="R13">
            <v>40</v>
          </cell>
          <cell r="S13">
            <v>131</v>
          </cell>
          <cell r="T13">
            <v>20</v>
          </cell>
          <cell r="U13">
            <v>23</v>
          </cell>
          <cell r="V13">
            <v>176</v>
          </cell>
          <cell r="W13">
            <v>199</v>
          </cell>
          <cell r="X13">
            <v>661</v>
          </cell>
          <cell r="Y13">
            <v>15</v>
          </cell>
          <cell r="Z13">
            <v>19</v>
          </cell>
          <cell r="AA13">
            <v>548</v>
          </cell>
          <cell r="AB13">
            <v>567</v>
          </cell>
          <cell r="AC13">
            <v>820</v>
          </cell>
          <cell r="AD13">
            <v>6</v>
          </cell>
          <cell r="AE13">
            <v>35</v>
          </cell>
          <cell r="AF13">
            <v>47</v>
          </cell>
          <cell r="AG13">
            <v>82</v>
          </cell>
          <cell r="AH13">
            <v>470</v>
          </cell>
          <cell r="AI13">
            <v>2</v>
          </cell>
          <cell r="AJ13">
            <v>9</v>
          </cell>
          <cell r="AK13">
            <v>40</v>
          </cell>
          <cell r="AL13">
            <v>49</v>
          </cell>
          <cell r="AM13">
            <v>239</v>
          </cell>
          <cell r="AN13">
            <v>178</v>
          </cell>
          <cell r="AO13">
            <v>570</v>
          </cell>
          <cell r="AP13">
            <v>11692</v>
          </cell>
          <cell r="AQ13">
            <v>12262</v>
          </cell>
          <cell r="AR13">
            <v>23392</v>
          </cell>
        </row>
        <row r="14">
          <cell r="D14" t="str">
            <v>沖 縄 市</v>
          </cell>
          <cell r="E14">
            <v>13</v>
          </cell>
          <cell r="F14">
            <v>64</v>
          </cell>
          <cell r="G14">
            <v>622</v>
          </cell>
          <cell r="H14">
            <v>686</v>
          </cell>
          <cell r="I14">
            <v>1457</v>
          </cell>
          <cell r="J14">
            <v>3</v>
          </cell>
          <cell r="K14">
            <v>21</v>
          </cell>
          <cell r="L14">
            <v>3</v>
          </cell>
          <cell r="M14">
            <v>24</v>
          </cell>
          <cell r="N14">
            <v>53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</v>
          </cell>
          <cell r="U14">
            <v>3</v>
          </cell>
          <cell r="V14">
            <v>2</v>
          </cell>
          <cell r="W14">
            <v>5</v>
          </cell>
          <cell r="X14">
            <v>13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17</v>
          </cell>
          <cell r="AO14">
            <v>88</v>
          </cell>
          <cell r="AP14">
            <v>627</v>
          </cell>
          <cell r="AQ14">
            <v>715</v>
          </cell>
          <cell r="AR14">
            <v>1523</v>
          </cell>
        </row>
        <row r="15">
          <cell r="D15" t="str">
            <v>宜野湾市</v>
          </cell>
          <cell r="E15">
            <v>2</v>
          </cell>
          <cell r="F15">
            <v>8</v>
          </cell>
          <cell r="G15">
            <v>321</v>
          </cell>
          <cell r="H15">
            <v>329</v>
          </cell>
          <cell r="I15">
            <v>1051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</v>
          </cell>
          <cell r="U15">
            <v>0</v>
          </cell>
          <cell r="V15">
            <v>4</v>
          </cell>
          <cell r="W15">
            <v>4</v>
          </cell>
          <cell r="X15">
            <v>12</v>
          </cell>
          <cell r="Y15">
            <v>2</v>
          </cell>
          <cell r="Z15">
            <v>0</v>
          </cell>
          <cell r="AA15">
            <v>5</v>
          </cell>
          <cell r="AB15">
            <v>5</v>
          </cell>
          <cell r="AC15">
            <v>20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5</v>
          </cell>
          <cell r="AO15">
            <v>8</v>
          </cell>
          <cell r="AP15">
            <v>330</v>
          </cell>
          <cell r="AQ15">
            <v>338</v>
          </cell>
          <cell r="AR15">
            <v>1083</v>
          </cell>
        </row>
        <row r="16">
          <cell r="D16" t="str">
            <v>浦添市</v>
          </cell>
          <cell r="E16">
            <v>4</v>
          </cell>
          <cell r="F16">
            <v>6</v>
          </cell>
          <cell r="G16">
            <v>102</v>
          </cell>
          <cell r="H16">
            <v>108</v>
          </cell>
          <cell r="I16">
            <v>220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4</v>
          </cell>
          <cell r="AO16">
            <v>6</v>
          </cell>
          <cell r="AP16">
            <v>102</v>
          </cell>
          <cell r="AQ16">
            <v>108</v>
          </cell>
          <cell r="AR16">
            <v>220</v>
          </cell>
        </row>
        <row r="17">
          <cell r="D17" t="str">
            <v>うるま市</v>
          </cell>
          <cell r="E17">
            <v>11</v>
          </cell>
          <cell r="F17">
            <v>72</v>
          </cell>
          <cell r="G17">
            <v>434</v>
          </cell>
          <cell r="H17">
            <v>506</v>
          </cell>
          <cell r="I17">
            <v>1610</v>
          </cell>
          <cell r="J17">
            <v>5</v>
          </cell>
          <cell r="K17">
            <v>44</v>
          </cell>
          <cell r="L17">
            <v>41</v>
          </cell>
          <cell r="M17">
            <v>85</v>
          </cell>
          <cell r="N17">
            <v>192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</v>
          </cell>
          <cell r="AE17">
            <v>24</v>
          </cell>
          <cell r="AF17">
            <v>0</v>
          </cell>
          <cell r="AG17">
            <v>24</v>
          </cell>
          <cell r="AH17">
            <v>240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18</v>
          </cell>
          <cell r="AO17">
            <v>140</v>
          </cell>
          <cell r="AP17">
            <v>475</v>
          </cell>
          <cell r="AQ17">
            <v>615</v>
          </cell>
          <cell r="AR17">
            <v>2042</v>
          </cell>
        </row>
        <row r="18">
          <cell r="D18" t="str">
            <v>読 谷 村</v>
          </cell>
          <cell r="E18">
            <v>4</v>
          </cell>
          <cell r="F18">
            <v>38</v>
          </cell>
          <cell r="G18">
            <v>897</v>
          </cell>
          <cell r="H18">
            <v>935</v>
          </cell>
          <cell r="I18">
            <v>2636</v>
          </cell>
          <cell r="J18">
            <v>3</v>
          </cell>
          <cell r="K18">
            <v>8</v>
          </cell>
          <cell r="L18">
            <v>6</v>
          </cell>
          <cell r="M18">
            <v>14</v>
          </cell>
          <cell r="N18">
            <v>37</v>
          </cell>
          <cell r="O18">
            <v>2</v>
          </cell>
          <cell r="P18">
            <v>5</v>
          </cell>
          <cell r="Q18">
            <v>8</v>
          </cell>
          <cell r="R18">
            <v>13</v>
          </cell>
          <cell r="S18">
            <v>80</v>
          </cell>
          <cell r="T18">
            <v>4</v>
          </cell>
          <cell r="U18">
            <v>2</v>
          </cell>
          <cell r="V18">
            <v>8</v>
          </cell>
          <cell r="W18">
            <v>10</v>
          </cell>
          <cell r="X18">
            <v>36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13</v>
          </cell>
          <cell r="AO18">
            <v>53</v>
          </cell>
          <cell r="AP18">
            <v>919</v>
          </cell>
          <cell r="AQ18">
            <v>972</v>
          </cell>
          <cell r="AR18">
            <v>2789</v>
          </cell>
        </row>
        <row r="19">
          <cell r="D19" t="str">
            <v>嘉手納町</v>
          </cell>
          <cell r="E19">
            <v>1</v>
          </cell>
          <cell r="F19">
            <v>0</v>
          </cell>
          <cell r="G19">
            <v>20</v>
          </cell>
          <cell r="H19">
            <v>20</v>
          </cell>
          <cell r="I19">
            <v>40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</v>
          </cell>
          <cell r="U19">
            <v>8</v>
          </cell>
          <cell r="V19">
            <v>0</v>
          </cell>
          <cell r="W19">
            <v>8</v>
          </cell>
          <cell r="X19">
            <v>8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2</v>
          </cell>
          <cell r="AO19">
            <v>8</v>
          </cell>
          <cell r="AP19">
            <v>20</v>
          </cell>
          <cell r="AQ19">
            <v>28</v>
          </cell>
          <cell r="AR19">
            <v>48</v>
          </cell>
        </row>
        <row r="20">
          <cell r="D20" t="str">
            <v>北 谷 町</v>
          </cell>
          <cell r="E20">
            <v>9</v>
          </cell>
          <cell r="F20">
            <v>98</v>
          </cell>
          <cell r="G20">
            <v>387</v>
          </cell>
          <cell r="H20">
            <v>485</v>
          </cell>
          <cell r="I20">
            <v>1402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4</v>
          </cell>
          <cell r="P20">
            <v>2</v>
          </cell>
          <cell r="Q20">
            <v>24</v>
          </cell>
          <cell r="R20">
            <v>26</v>
          </cell>
          <cell r="S20">
            <v>111</v>
          </cell>
          <cell r="T20">
            <v>2</v>
          </cell>
          <cell r="U20">
            <v>0</v>
          </cell>
          <cell r="V20">
            <v>6</v>
          </cell>
          <cell r="W20">
            <v>6</v>
          </cell>
          <cell r="X20">
            <v>20</v>
          </cell>
          <cell r="Y20">
            <v>1</v>
          </cell>
          <cell r="Z20">
            <v>4</v>
          </cell>
          <cell r="AA20">
            <v>3</v>
          </cell>
          <cell r="AB20">
            <v>7</v>
          </cell>
          <cell r="AC20">
            <v>20</v>
          </cell>
          <cell r="AD20">
            <v>1</v>
          </cell>
          <cell r="AE20">
            <v>12</v>
          </cell>
          <cell r="AF20">
            <v>9</v>
          </cell>
          <cell r="AG20">
            <v>21</v>
          </cell>
          <cell r="AH20">
            <v>89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17</v>
          </cell>
          <cell r="AO20">
            <v>116</v>
          </cell>
          <cell r="AP20">
            <v>429</v>
          </cell>
          <cell r="AQ20">
            <v>545</v>
          </cell>
          <cell r="AR20">
            <v>1642</v>
          </cell>
        </row>
        <row r="21">
          <cell r="D21" t="str">
            <v>北中城村</v>
          </cell>
          <cell r="E21">
            <v>1</v>
          </cell>
          <cell r="F21">
            <v>0</v>
          </cell>
          <cell r="G21">
            <v>228</v>
          </cell>
          <cell r="H21">
            <v>228</v>
          </cell>
          <cell r="I21">
            <v>456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</v>
          </cell>
          <cell r="AO21">
            <v>0</v>
          </cell>
          <cell r="AP21">
            <v>228</v>
          </cell>
          <cell r="AQ21">
            <v>228</v>
          </cell>
          <cell r="AR21">
            <v>456</v>
          </cell>
        </row>
        <row r="22">
          <cell r="D22" t="str">
            <v>中 城 村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D23" t="str">
            <v>西 原 町</v>
          </cell>
          <cell r="E23">
            <v>2</v>
          </cell>
          <cell r="F23">
            <v>0</v>
          </cell>
          <cell r="G23">
            <v>18</v>
          </cell>
          <cell r="H23">
            <v>18</v>
          </cell>
          <cell r="I23">
            <v>36</v>
          </cell>
          <cell r="J23">
            <v>1</v>
          </cell>
          <cell r="K23">
            <v>0</v>
          </cell>
          <cell r="L23">
            <v>8</v>
          </cell>
          <cell r="M23">
            <v>8</v>
          </cell>
          <cell r="N23">
            <v>16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1</v>
          </cell>
          <cell r="Z23">
            <v>0</v>
          </cell>
          <cell r="AA23">
            <v>15</v>
          </cell>
          <cell r="AB23">
            <v>15</v>
          </cell>
          <cell r="AC23">
            <v>15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4</v>
          </cell>
          <cell r="AO23">
            <v>0</v>
          </cell>
          <cell r="AP23">
            <v>41</v>
          </cell>
          <cell r="AQ23">
            <v>41</v>
          </cell>
          <cell r="AR23">
            <v>67</v>
          </cell>
        </row>
        <row r="24">
          <cell r="D24" t="str">
            <v>小  計</v>
          </cell>
          <cell r="E24">
            <v>47</v>
          </cell>
          <cell r="F24">
            <v>286</v>
          </cell>
          <cell r="G24">
            <v>3029</v>
          </cell>
          <cell r="H24">
            <v>3315</v>
          </cell>
          <cell r="I24">
            <v>8908</v>
          </cell>
          <cell r="J24">
            <v>12</v>
          </cell>
          <cell r="K24">
            <v>73</v>
          </cell>
          <cell r="L24">
            <v>58</v>
          </cell>
          <cell r="M24">
            <v>131</v>
          </cell>
          <cell r="N24">
            <v>298</v>
          </cell>
          <cell r="O24">
            <v>6</v>
          </cell>
          <cell r="P24">
            <v>7</v>
          </cell>
          <cell r="Q24">
            <v>32</v>
          </cell>
          <cell r="R24">
            <v>39</v>
          </cell>
          <cell r="S24">
            <v>191</v>
          </cell>
          <cell r="T24">
            <v>9</v>
          </cell>
          <cell r="U24">
            <v>13</v>
          </cell>
          <cell r="V24">
            <v>20</v>
          </cell>
          <cell r="W24">
            <v>33</v>
          </cell>
          <cell r="X24">
            <v>89</v>
          </cell>
          <cell r="Y24">
            <v>4</v>
          </cell>
          <cell r="Z24">
            <v>4</v>
          </cell>
          <cell r="AA24">
            <v>23</v>
          </cell>
          <cell r="AB24">
            <v>27</v>
          </cell>
          <cell r="AC24">
            <v>55</v>
          </cell>
          <cell r="AD24">
            <v>3</v>
          </cell>
          <cell r="AE24">
            <v>36</v>
          </cell>
          <cell r="AF24">
            <v>9</v>
          </cell>
          <cell r="AG24">
            <v>45</v>
          </cell>
          <cell r="AH24">
            <v>329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81</v>
          </cell>
          <cell r="AO24">
            <v>419</v>
          </cell>
          <cell r="AP24">
            <v>3171</v>
          </cell>
          <cell r="AQ24">
            <v>3590</v>
          </cell>
          <cell r="AR24">
            <v>9870</v>
          </cell>
        </row>
        <row r="25">
          <cell r="D25" t="str">
            <v>名 護 市</v>
          </cell>
          <cell r="E25">
            <v>16</v>
          </cell>
          <cell r="F25">
            <v>207</v>
          </cell>
          <cell r="G25">
            <v>1825</v>
          </cell>
          <cell r="H25">
            <v>2032</v>
          </cell>
          <cell r="I25">
            <v>4932</v>
          </cell>
          <cell r="J25">
            <v>2</v>
          </cell>
          <cell r="K25">
            <v>11</v>
          </cell>
          <cell r="L25">
            <v>1</v>
          </cell>
          <cell r="M25">
            <v>12</v>
          </cell>
          <cell r="N25">
            <v>40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18</v>
          </cell>
          <cell r="AO25">
            <v>218</v>
          </cell>
          <cell r="AP25">
            <v>1826</v>
          </cell>
          <cell r="AQ25">
            <v>2044</v>
          </cell>
          <cell r="AR25">
            <v>4972</v>
          </cell>
        </row>
        <row r="26">
          <cell r="D26" t="str">
            <v>国 頭 村</v>
          </cell>
          <cell r="E26">
            <v>8</v>
          </cell>
          <cell r="F26">
            <v>37</v>
          </cell>
          <cell r="G26">
            <v>249</v>
          </cell>
          <cell r="H26">
            <v>286</v>
          </cell>
          <cell r="I26">
            <v>970</v>
          </cell>
          <cell r="J26">
            <v>6</v>
          </cell>
          <cell r="K26">
            <v>35</v>
          </cell>
          <cell r="L26">
            <v>1</v>
          </cell>
          <cell r="M26">
            <v>36</v>
          </cell>
          <cell r="N26">
            <v>96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14</v>
          </cell>
          <cell r="AO26">
            <v>72</v>
          </cell>
          <cell r="AP26">
            <v>250</v>
          </cell>
          <cell r="AQ26">
            <v>322</v>
          </cell>
          <cell r="AR26">
            <v>1066</v>
          </cell>
        </row>
        <row r="27">
          <cell r="D27" t="str">
            <v>大宜味村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3</v>
          </cell>
          <cell r="K27">
            <v>13</v>
          </cell>
          <cell r="L27">
            <v>0</v>
          </cell>
          <cell r="M27">
            <v>13</v>
          </cell>
          <cell r="N27">
            <v>44</v>
          </cell>
          <cell r="O27">
            <v>1</v>
          </cell>
          <cell r="P27">
            <v>0</v>
          </cell>
          <cell r="Q27">
            <v>2</v>
          </cell>
          <cell r="R27">
            <v>2</v>
          </cell>
          <cell r="S27">
            <v>10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4</v>
          </cell>
          <cell r="AO27">
            <v>13</v>
          </cell>
          <cell r="AP27">
            <v>2</v>
          </cell>
          <cell r="AQ27">
            <v>15</v>
          </cell>
          <cell r="AR27">
            <v>54</v>
          </cell>
        </row>
        <row r="28">
          <cell r="D28" t="str">
            <v>東    村</v>
          </cell>
          <cell r="E28">
            <v>1</v>
          </cell>
          <cell r="F28">
            <v>0</v>
          </cell>
          <cell r="G28">
            <v>12</v>
          </cell>
          <cell r="H28">
            <v>12</v>
          </cell>
          <cell r="I28">
            <v>30</v>
          </cell>
          <cell r="J28">
            <v>4</v>
          </cell>
          <cell r="K28">
            <v>21</v>
          </cell>
          <cell r="L28">
            <v>8</v>
          </cell>
          <cell r="M28">
            <v>29</v>
          </cell>
          <cell r="N28">
            <v>105</v>
          </cell>
          <cell r="O28">
            <v>1</v>
          </cell>
          <cell r="P28">
            <v>0</v>
          </cell>
          <cell r="Q28">
            <v>1</v>
          </cell>
          <cell r="R28">
            <v>1</v>
          </cell>
          <cell r="S28">
            <v>6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</v>
          </cell>
          <cell r="AE28">
            <v>0</v>
          </cell>
          <cell r="AF28">
            <v>14</v>
          </cell>
          <cell r="AG28">
            <v>14</v>
          </cell>
          <cell r="AH28">
            <v>91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7</v>
          </cell>
          <cell r="AO28">
            <v>21</v>
          </cell>
          <cell r="AP28">
            <v>35</v>
          </cell>
          <cell r="AQ28">
            <v>56</v>
          </cell>
          <cell r="AR28">
            <v>232</v>
          </cell>
        </row>
        <row r="29">
          <cell r="D29" t="str">
            <v>今帰仁村</v>
          </cell>
          <cell r="E29">
            <v>2</v>
          </cell>
          <cell r="F29">
            <v>10</v>
          </cell>
          <cell r="G29">
            <v>105</v>
          </cell>
          <cell r="H29">
            <v>115</v>
          </cell>
          <cell r="I29">
            <v>305</v>
          </cell>
          <cell r="J29">
            <v>5</v>
          </cell>
          <cell r="K29">
            <v>41</v>
          </cell>
          <cell r="L29">
            <v>1</v>
          </cell>
          <cell r="M29">
            <v>42</v>
          </cell>
          <cell r="N29">
            <v>117</v>
          </cell>
          <cell r="O29">
            <v>7</v>
          </cell>
          <cell r="P29">
            <v>5</v>
          </cell>
          <cell r="Q29">
            <v>31</v>
          </cell>
          <cell r="R29">
            <v>36</v>
          </cell>
          <cell r="S29">
            <v>154</v>
          </cell>
          <cell r="T29">
            <v>3</v>
          </cell>
          <cell r="U29">
            <v>2</v>
          </cell>
          <cell r="V29">
            <v>16</v>
          </cell>
          <cell r="W29">
            <v>18</v>
          </cell>
          <cell r="X29">
            <v>64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2</v>
          </cell>
          <cell r="AE29">
            <v>15</v>
          </cell>
          <cell r="AF29">
            <v>28</v>
          </cell>
          <cell r="AG29">
            <v>43</v>
          </cell>
          <cell r="AH29">
            <v>155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19</v>
          </cell>
          <cell r="AO29">
            <v>73</v>
          </cell>
          <cell r="AP29">
            <v>181</v>
          </cell>
          <cell r="AQ29">
            <v>254</v>
          </cell>
          <cell r="AR29">
            <v>795</v>
          </cell>
        </row>
        <row r="30">
          <cell r="D30" t="str">
            <v>本 部 町</v>
          </cell>
          <cell r="E30">
            <v>9</v>
          </cell>
          <cell r="F30">
            <v>10</v>
          </cell>
          <cell r="G30">
            <v>650</v>
          </cell>
          <cell r="H30">
            <v>660</v>
          </cell>
          <cell r="I30">
            <v>2212</v>
          </cell>
          <cell r="J30">
            <v>11</v>
          </cell>
          <cell r="K30">
            <v>109</v>
          </cell>
          <cell r="L30">
            <v>9</v>
          </cell>
          <cell r="M30">
            <v>118</v>
          </cell>
          <cell r="N30">
            <v>344</v>
          </cell>
          <cell r="O30">
            <v>4</v>
          </cell>
          <cell r="P30">
            <v>7</v>
          </cell>
          <cell r="Q30">
            <v>6</v>
          </cell>
          <cell r="R30">
            <v>13</v>
          </cell>
          <cell r="S30">
            <v>80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24</v>
          </cell>
          <cell r="AO30">
            <v>126</v>
          </cell>
          <cell r="AP30">
            <v>665</v>
          </cell>
          <cell r="AQ30">
            <v>791</v>
          </cell>
          <cell r="AR30">
            <v>2636</v>
          </cell>
        </row>
        <row r="31">
          <cell r="D31" t="str">
            <v>恩 納 村</v>
          </cell>
          <cell r="E31">
            <v>16</v>
          </cell>
          <cell r="F31">
            <v>148</v>
          </cell>
          <cell r="G31">
            <v>2993</v>
          </cell>
          <cell r="H31">
            <v>3141</v>
          </cell>
          <cell r="I31">
            <v>9775</v>
          </cell>
          <cell r="J31">
            <v>12</v>
          </cell>
          <cell r="K31">
            <v>65</v>
          </cell>
          <cell r="L31">
            <v>8</v>
          </cell>
          <cell r="M31">
            <v>73</v>
          </cell>
          <cell r="N31">
            <v>235</v>
          </cell>
          <cell r="O31">
            <v>27</v>
          </cell>
          <cell r="P31">
            <v>51</v>
          </cell>
          <cell r="Q31">
            <v>148</v>
          </cell>
          <cell r="R31">
            <v>199</v>
          </cell>
          <cell r="S31">
            <v>956</v>
          </cell>
          <cell r="T31">
            <v>2</v>
          </cell>
          <cell r="U31">
            <v>1</v>
          </cell>
          <cell r="V31">
            <v>9</v>
          </cell>
          <cell r="W31">
            <v>10</v>
          </cell>
          <cell r="X31">
            <v>64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57</v>
          </cell>
          <cell r="AO31">
            <v>265</v>
          </cell>
          <cell r="AP31">
            <v>3158</v>
          </cell>
          <cell r="AQ31">
            <v>3423</v>
          </cell>
          <cell r="AR31">
            <v>11030</v>
          </cell>
        </row>
        <row r="32">
          <cell r="D32" t="str">
            <v>宜野座村</v>
          </cell>
          <cell r="E32">
            <v>1</v>
          </cell>
          <cell r="F32">
            <v>0</v>
          </cell>
          <cell r="G32">
            <v>30</v>
          </cell>
          <cell r="H32">
            <v>30</v>
          </cell>
          <cell r="I32">
            <v>90</v>
          </cell>
          <cell r="J32">
            <v>3</v>
          </cell>
          <cell r="K32">
            <v>12</v>
          </cell>
          <cell r="L32">
            <v>1</v>
          </cell>
          <cell r="M32">
            <v>13</v>
          </cell>
          <cell r="N32">
            <v>38</v>
          </cell>
          <cell r="O32">
            <v>9</v>
          </cell>
          <cell r="P32">
            <v>19</v>
          </cell>
          <cell r="Q32">
            <v>15</v>
          </cell>
          <cell r="R32">
            <v>34</v>
          </cell>
          <cell r="S32">
            <v>205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1</v>
          </cell>
          <cell r="AE32">
            <v>13</v>
          </cell>
          <cell r="AF32">
            <v>20</v>
          </cell>
          <cell r="AG32">
            <v>33</v>
          </cell>
          <cell r="AH32">
            <v>142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14</v>
          </cell>
          <cell r="AO32">
            <v>44</v>
          </cell>
          <cell r="AP32">
            <v>66</v>
          </cell>
          <cell r="AQ32">
            <v>110</v>
          </cell>
          <cell r="AR32">
            <v>475</v>
          </cell>
        </row>
        <row r="33">
          <cell r="D33" t="str">
            <v>金 武 町</v>
          </cell>
          <cell r="E33">
            <v>1</v>
          </cell>
          <cell r="F33">
            <v>720</v>
          </cell>
          <cell r="G33">
            <v>0</v>
          </cell>
          <cell r="H33">
            <v>720</v>
          </cell>
          <cell r="I33">
            <v>720</v>
          </cell>
          <cell r="J33">
            <v>1</v>
          </cell>
          <cell r="K33">
            <v>4</v>
          </cell>
          <cell r="L33">
            <v>0</v>
          </cell>
          <cell r="M33">
            <v>4</v>
          </cell>
          <cell r="N33">
            <v>12</v>
          </cell>
          <cell r="O33">
            <v>1</v>
          </cell>
          <cell r="P33">
            <v>0</v>
          </cell>
          <cell r="Q33">
            <v>6</v>
          </cell>
          <cell r="R33">
            <v>6</v>
          </cell>
          <cell r="S33">
            <v>24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3</v>
          </cell>
          <cell r="AO33">
            <v>724</v>
          </cell>
          <cell r="AP33">
            <v>6</v>
          </cell>
          <cell r="AQ33">
            <v>730</v>
          </cell>
          <cell r="AR33">
            <v>756</v>
          </cell>
        </row>
        <row r="34">
          <cell r="D34" t="str">
            <v>小  計</v>
          </cell>
          <cell r="E34">
            <v>54</v>
          </cell>
          <cell r="F34">
            <v>1132</v>
          </cell>
          <cell r="G34">
            <v>5864</v>
          </cell>
          <cell r="H34">
            <v>6996</v>
          </cell>
          <cell r="I34">
            <v>19034</v>
          </cell>
          <cell r="J34">
            <v>47</v>
          </cell>
          <cell r="K34">
            <v>311</v>
          </cell>
          <cell r="L34">
            <v>29</v>
          </cell>
          <cell r="M34">
            <v>340</v>
          </cell>
          <cell r="N34">
            <v>1031</v>
          </cell>
          <cell r="O34">
            <v>50</v>
          </cell>
          <cell r="P34">
            <v>82</v>
          </cell>
          <cell r="Q34">
            <v>209</v>
          </cell>
          <cell r="R34">
            <v>291</v>
          </cell>
          <cell r="S34">
            <v>1435</v>
          </cell>
          <cell r="T34">
            <v>5</v>
          </cell>
          <cell r="U34">
            <v>3</v>
          </cell>
          <cell r="V34">
            <v>25</v>
          </cell>
          <cell r="W34">
            <v>28</v>
          </cell>
          <cell r="X34">
            <v>128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4</v>
          </cell>
          <cell r="AE34">
            <v>28</v>
          </cell>
          <cell r="AF34">
            <v>62</v>
          </cell>
          <cell r="AG34">
            <v>90</v>
          </cell>
          <cell r="AH34">
            <v>388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160</v>
          </cell>
          <cell r="AO34">
            <v>1556</v>
          </cell>
          <cell r="AP34">
            <v>6189</v>
          </cell>
          <cell r="AQ34">
            <v>7745</v>
          </cell>
          <cell r="AR34">
            <v>22016</v>
          </cell>
        </row>
        <row r="35">
          <cell r="D35" t="str">
            <v>宮古島市</v>
          </cell>
          <cell r="E35">
            <v>34</v>
          </cell>
          <cell r="F35">
            <v>195</v>
          </cell>
          <cell r="G35">
            <v>1320</v>
          </cell>
          <cell r="H35">
            <v>1515</v>
          </cell>
          <cell r="I35">
            <v>3986</v>
          </cell>
          <cell r="J35">
            <v>26</v>
          </cell>
          <cell r="K35">
            <v>91</v>
          </cell>
          <cell r="L35">
            <v>54</v>
          </cell>
          <cell r="M35">
            <v>145</v>
          </cell>
          <cell r="N35">
            <v>371</v>
          </cell>
          <cell r="O35">
            <v>18</v>
          </cell>
          <cell r="P35">
            <v>56</v>
          </cell>
          <cell r="Q35">
            <v>114</v>
          </cell>
          <cell r="R35">
            <v>170</v>
          </cell>
          <cell r="S35">
            <v>471</v>
          </cell>
          <cell r="T35">
            <v>14</v>
          </cell>
          <cell r="U35">
            <v>30</v>
          </cell>
          <cell r="V35">
            <v>58</v>
          </cell>
          <cell r="W35">
            <v>88</v>
          </cell>
          <cell r="X35">
            <v>329</v>
          </cell>
          <cell r="Y35">
            <v>4</v>
          </cell>
          <cell r="Z35">
            <v>0</v>
          </cell>
          <cell r="AA35">
            <v>47</v>
          </cell>
          <cell r="AB35">
            <v>47</v>
          </cell>
          <cell r="AC35">
            <v>148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</v>
          </cell>
          <cell r="AJ35">
            <v>8</v>
          </cell>
          <cell r="AK35">
            <v>2</v>
          </cell>
          <cell r="AL35">
            <v>10</v>
          </cell>
          <cell r="AM35">
            <v>40</v>
          </cell>
          <cell r="AN35">
            <v>97</v>
          </cell>
          <cell r="AO35">
            <v>380</v>
          </cell>
          <cell r="AP35">
            <v>1595</v>
          </cell>
          <cell r="AQ35">
            <v>1975</v>
          </cell>
          <cell r="AR35">
            <v>5345</v>
          </cell>
        </row>
        <row r="36">
          <cell r="D36" t="str">
            <v>多良間村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4</v>
          </cell>
          <cell r="K36">
            <v>32</v>
          </cell>
          <cell r="L36">
            <v>0</v>
          </cell>
          <cell r="M36">
            <v>32</v>
          </cell>
          <cell r="N36">
            <v>70</v>
          </cell>
          <cell r="O36">
            <v>1</v>
          </cell>
          <cell r="P36">
            <v>1</v>
          </cell>
          <cell r="Q36">
            <v>0</v>
          </cell>
          <cell r="R36">
            <v>1</v>
          </cell>
          <cell r="S36">
            <v>5</v>
          </cell>
          <cell r="T36">
            <v>2</v>
          </cell>
          <cell r="U36">
            <v>4</v>
          </cell>
          <cell r="V36">
            <v>5</v>
          </cell>
          <cell r="W36">
            <v>9</v>
          </cell>
          <cell r="X36">
            <v>25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2</v>
          </cell>
          <cell r="AE36">
            <v>4</v>
          </cell>
          <cell r="AF36">
            <v>12</v>
          </cell>
          <cell r="AG36">
            <v>16</v>
          </cell>
          <cell r="AH36">
            <v>56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9</v>
          </cell>
          <cell r="AO36">
            <v>41</v>
          </cell>
          <cell r="AP36">
            <v>17</v>
          </cell>
          <cell r="AQ36">
            <v>58</v>
          </cell>
          <cell r="AR36">
            <v>156</v>
          </cell>
        </row>
        <row r="37">
          <cell r="D37" t="str">
            <v>小  計</v>
          </cell>
          <cell r="E37">
            <v>34</v>
          </cell>
          <cell r="F37">
            <v>195</v>
          </cell>
          <cell r="G37">
            <v>1320</v>
          </cell>
          <cell r="H37">
            <v>1515</v>
          </cell>
          <cell r="I37">
            <v>3986</v>
          </cell>
          <cell r="J37">
            <v>30</v>
          </cell>
          <cell r="K37">
            <v>123</v>
          </cell>
          <cell r="L37">
            <v>54</v>
          </cell>
          <cell r="M37">
            <v>177</v>
          </cell>
          <cell r="N37">
            <v>441</v>
          </cell>
          <cell r="O37">
            <v>19</v>
          </cell>
          <cell r="P37">
            <v>57</v>
          </cell>
          <cell r="Q37">
            <v>114</v>
          </cell>
          <cell r="R37">
            <v>171</v>
          </cell>
          <cell r="S37">
            <v>476</v>
          </cell>
          <cell r="T37">
            <v>16</v>
          </cell>
          <cell r="U37">
            <v>34</v>
          </cell>
          <cell r="V37">
            <v>63</v>
          </cell>
          <cell r="W37">
            <v>97</v>
          </cell>
          <cell r="X37">
            <v>354</v>
          </cell>
          <cell r="Y37">
            <v>4</v>
          </cell>
          <cell r="Z37">
            <v>0</v>
          </cell>
          <cell r="AA37">
            <v>47</v>
          </cell>
          <cell r="AB37">
            <v>47</v>
          </cell>
          <cell r="AC37">
            <v>148</v>
          </cell>
          <cell r="AD37">
            <v>2</v>
          </cell>
          <cell r="AE37">
            <v>4</v>
          </cell>
          <cell r="AF37">
            <v>12</v>
          </cell>
          <cell r="AG37">
            <v>16</v>
          </cell>
          <cell r="AH37">
            <v>56</v>
          </cell>
          <cell r="AI37">
            <v>1</v>
          </cell>
          <cell r="AJ37">
            <v>8</v>
          </cell>
          <cell r="AK37">
            <v>2</v>
          </cell>
          <cell r="AL37">
            <v>10</v>
          </cell>
          <cell r="AM37">
            <v>40</v>
          </cell>
          <cell r="AN37">
            <v>106</v>
          </cell>
          <cell r="AO37">
            <v>421</v>
          </cell>
          <cell r="AP37">
            <v>1612</v>
          </cell>
          <cell r="AQ37">
            <v>2033</v>
          </cell>
          <cell r="AR37">
            <v>5501</v>
          </cell>
        </row>
        <row r="38">
          <cell r="D38" t="str">
            <v>石 垣 市</v>
          </cell>
          <cell r="E38">
            <v>43</v>
          </cell>
          <cell r="F38">
            <v>49</v>
          </cell>
          <cell r="G38">
            <v>2682</v>
          </cell>
          <cell r="H38">
            <v>2731</v>
          </cell>
          <cell r="I38">
            <v>6661</v>
          </cell>
          <cell r="J38">
            <v>59</v>
          </cell>
          <cell r="K38">
            <v>351</v>
          </cell>
          <cell r="L38">
            <v>118</v>
          </cell>
          <cell r="M38">
            <v>469</v>
          </cell>
          <cell r="N38">
            <v>1336</v>
          </cell>
          <cell r="O38">
            <v>33</v>
          </cell>
          <cell r="P38">
            <v>93</v>
          </cell>
          <cell r="Q38">
            <v>176</v>
          </cell>
          <cell r="R38">
            <v>269</v>
          </cell>
          <cell r="S38">
            <v>664</v>
          </cell>
          <cell r="T38">
            <v>62</v>
          </cell>
          <cell r="U38">
            <v>99</v>
          </cell>
          <cell r="V38">
            <v>211</v>
          </cell>
          <cell r="W38">
            <v>310</v>
          </cell>
          <cell r="X38">
            <v>937</v>
          </cell>
          <cell r="Y38">
            <v>9</v>
          </cell>
          <cell r="Z38">
            <v>6</v>
          </cell>
          <cell r="AA38">
            <v>88</v>
          </cell>
          <cell r="AB38">
            <v>94</v>
          </cell>
          <cell r="AC38">
            <v>163</v>
          </cell>
          <cell r="AD38">
            <v>1</v>
          </cell>
          <cell r="AE38">
            <v>10</v>
          </cell>
          <cell r="AF38">
            <v>0</v>
          </cell>
          <cell r="AG38">
            <v>10</v>
          </cell>
          <cell r="AH38">
            <v>25</v>
          </cell>
          <cell r="AI38">
            <v>2</v>
          </cell>
          <cell r="AJ38">
            <v>6</v>
          </cell>
          <cell r="AK38">
            <v>2</v>
          </cell>
          <cell r="AL38">
            <v>8</v>
          </cell>
          <cell r="AM38">
            <v>32</v>
          </cell>
          <cell r="AN38">
            <v>209</v>
          </cell>
          <cell r="AO38">
            <v>614</v>
          </cell>
          <cell r="AP38">
            <v>3277</v>
          </cell>
          <cell r="AQ38">
            <v>3891</v>
          </cell>
          <cell r="AR38">
            <v>9818</v>
          </cell>
        </row>
        <row r="39">
          <cell r="D39" t="str">
            <v>竹 富 町</v>
          </cell>
          <cell r="E39">
            <v>16</v>
          </cell>
          <cell r="F39">
            <v>67</v>
          </cell>
          <cell r="G39">
            <v>671</v>
          </cell>
          <cell r="H39">
            <v>738</v>
          </cell>
          <cell r="I39">
            <v>2278</v>
          </cell>
          <cell r="J39">
            <v>91</v>
          </cell>
          <cell r="K39">
            <v>494</v>
          </cell>
          <cell r="L39">
            <v>163</v>
          </cell>
          <cell r="M39">
            <v>657</v>
          </cell>
          <cell r="N39">
            <v>1684</v>
          </cell>
          <cell r="O39">
            <v>9</v>
          </cell>
          <cell r="P39">
            <v>21</v>
          </cell>
          <cell r="Q39">
            <v>38</v>
          </cell>
          <cell r="R39">
            <v>59</v>
          </cell>
          <cell r="S39">
            <v>163</v>
          </cell>
          <cell r="T39">
            <v>6</v>
          </cell>
          <cell r="U39">
            <v>12</v>
          </cell>
          <cell r="V39">
            <v>11</v>
          </cell>
          <cell r="W39">
            <v>23</v>
          </cell>
          <cell r="X39">
            <v>66</v>
          </cell>
          <cell r="Y39">
            <v>2</v>
          </cell>
          <cell r="Z39">
            <v>0</v>
          </cell>
          <cell r="AA39">
            <v>5</v>
          </cell>
          <cell r="AB39">
            <v>5</v>
          </cell>
          <cell r="AC39">
            <v>23</v>
          </cell>
          <cell r="AD39">
            <v>3</v>
          </cell>
          <cell r="AE39">
            <v>12</v>
          </cell>
          <cell r="AF39">
            <v>10</v>
          </cell>
          <cell r="AG39">
            <v>22</v>
          </cell>
          <cell r="AH39">
            <v>150</v>
          </cell>
          <cell r="AI39">
            <v>2</v>
          </cell>
          <cell r="AJ39">
            <v>25</v>
          </cell>
          <cell r="AK39">
            <v>9</v>
          </cell>
          <cell r="AL39">
            <v>34</v>
          </cell>
          <cell r="AM39">
            <v>95</v>
          </cell>
          <cell r="AN39">
            <v>129</v>
          </cell>
          <cell r="AO39">
            <v>631</v>
          </cell>
          <cell r="AP39">
            <v>907</v>
          </cell>
          <cell r="AQ39">
            <v>1538</v>
          </cell>
          <cell r="AR39">
            <v>4459</v>
          </cell>
        </row>
        <row r="40">
          <cell r="D40" t="str">
            <v>与那国町</v>
          </cell>
          <cell r="E40">
            <v>8</v>
          </cell>
          <cell r="F40">
            <v>66</v>
          </cell>
          <cell r="G40">
            <v>38</v>
          </cell>
          <cell r="H40">
            <v>104</v>
          </cell>
          <cell r="I40">
            <v>238</v>
          </cell>
          <cell r="J40">
            <v>20</v>
          </cell>
          <cell r="K40">
            <v>116</v>
          </cell>
          <cell r="L40">
            <v>54</v>
          </cell>
          <cell r="M40">
            <v>170</v>
          </cell>
          <cell r="N40">
            <v>397</v>
          </cell>
          <cell r="O40">
            <v>3</v>
          </cell>
          <cell r="P40">
            <v>6</v>
          </cell>
          <cell r="Q40">
            <v>15</v>
          </cell>
          <cell r="R40">
            <v>21</v>
          </cell>
          <cell r="S40">
            <v>54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31</v>
          </cell>
          <cell r="AO40">
            <v>188</v>
          </cell>
          <cell r="AP40">
            <v>107</v>
          </cell>
          <cell r="AQ40">
            <v>295</v>
          </cell>
          <cell r="AR40">
            <v>689</v>
          </cell>
        </row>
        <row r="41">
          <cell r="D41" t="str">
            <v>小  計</v>
          </cell>
          <cell r="E41">
            <v>67</v>
          </cell>
          <cell r="F41">
            <v>182</v>
          </cell>
          <cell r="G41">
            <v>3391</v>
          </cell>
          <cell r="H41">
            <v>3573</v>
          </cell>
          <cell r="I41">
            <v>9177</v>
          </cell>
          <cell r="J41">
            <v>170</v>
          </cell>
          <cell r="K41">
            <v>961</v>
          </cell>
          <cell r="L41">
            <v>335</v>
          </cell>
          <cell r="M41">
            <v>1296</v>
          </cell>
          <cell r="N41">
            <v>3417</v>
          </cell>
          <cell r="O41">
            <v>45</v>
          </cell>
          <cell r="P41">
            <v>120</v>
          </cell>
          <cell r="Q41">
            <v>229</v>
          </cell>
          <cell r="R41">
            <v>349</v>
          </cell>
          <cell r="S41">
            <v>881</v>
          </cell>
          <cell r="T41">
            <v>68</v>
          </cell>
          <cell r="U41">
            <v>111</v>
          </cell>
          <cell r="V41">
            <v>222</v>
          </cell>
          <cell r="W41">
            <v>333</v>
          </cell>
          <cell r="X41">
            <v>1003</v>
          </cell>
          <cell r="Y41">
            <v>11</v>
          </cell>
          <cell r="Z41">
            <v>6</v>
          </cell>
          <cell r="AA41">
            <v>93</v>
          </cell>
          <cell r="AB41">
            <v>99</v>
          </cell>
          <cell r="AC41">
            <v>186</v>
          </cell>
          <cell r="AD41">
            <v>4</v>
          </cell>
          <cell r="AE41">
            <v>22</v>
          </cell>
          <cell r="AF41">
            <v>10</v>
          </cell>
          <cell r="AG41">
            <v>32</v>
          </cell>
          <cell r="AH41">
            <v>175</v>
          </cell>
          <cell r="AI41">
            <v>4</v>
          </cell>
          <cell r="AJ41">
            <v>31</v>
          </cell>
          <cell r="AK41">
            <v>11</v>
          </cell>
          <cell r="AL41">
            <v>42</v>
          </cell>
          <cell r="AM41">
            <v>127</v>
          </cell>
          <cell r="AN41">
            <v>369</v>
          </cell>
          <cell r="AO41">
            <v>1433</v>
          </cell>
          <cell r="AP41">
            <v>4291</v>
          </cell>
          <cell r="AQ41">
            <v>5724</v>
          </cell>
          <cell r="AR41">
            <v>14966</v>
          </cell>
        </row>
        <row r="42">
          <cell r="D42" t="str">
            <v>久米島町</v>
          </cell>
          <cell r="E42">
            <v>6</v>
          </cell>
          <cell r="F42">
            <v>17</v>
          </cell>
          <cell r="G42">
            <v>457</v>
          </cell>
          <cell r="H42">
            <v>474</v>
          </cell>
          <cell r="I42">
            <v>1178</v>
          </cell>
          <cell r="J42">
            <v>18</v>
          </cell>
          <cell r="K42">
            <v>139</v>
          </cell>
          <cell r="L42">
            <v>84</v>
          </cell>
          <cell r="M42">
            <v>223</v>
          </cell>
          <cell r="N42">
            <v>562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</v>
          </cell>
          <cell r="U42">
            <v>0</v>
          </cell>
          <cell r="V42">
            <v>2</v>
          </cell>
          <cell r="W42">
            <v>2</v>
          </cell>
          <cell r="X42">
            <v>36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25</v>
          </cell>
          <cell r="AO42">
            <v>156</v>
          </cell>
          <cell r="AP42">
            <v>543</v>
          </cell>
          <cell r="AQ42">
            <v>699</v>
          </cell>
          <cell r="AR42">
            <v>1776</v>
          </cell>
        </row>
        <row r="43">
          <cell r="D43" t="str">
            <v>渡嘉敷村</v>
          </cell>
          <cell r="E43">
            <v>2</v>
          </cell>
          <cell r="F43">
            <v>26</v>
          </cell>
          <cell r="G43">
            <v>18</v>
          </cell>
          <cell r="H43">
            <v>44</v>
          </cell>
          <cell r="I43">
            <v>310</v>
          </cell>
          <cell r="J43">
            <v>19</v>
          </cell>
          <cell r="K43">
            <v>164</v>
          </cell>
          <cell r="L43">
            <v>2</v>
          </cell>
          <cell r="M43">
            <v>166</v>
          </cell>
          <cell r="N43">
            <v>496</v>
          </cell>
          <cell r="O43">
            <v>5</v>
          </cell>
          <cell r="P43">
            <v>32</v>
          </cell>
          <cell r="Q43">
            <v>14</v>
          </cell>
          <cell r="R43">
            <v>46</v>
          </cell>
          <cell r="S43">
            <v>145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1</v>
          </cell>
          <cell r="AE43">
            <v>20</v>
          </cell>
          <cell r="AF43">
            <v>53</v>
          </cell>
          <cell r="AG43">
            <v>73</v>
          </cell>
          <cell r="AH43">
            <v>436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27</v>
          </cell>
          <cell r="AO43">
            <v>242</v>
          </cell>
          <cell r="AP43">
            <v>87</v>
          </cell>
          <cell r="AQ43">
            <v>329</v>
          </cell>
          <cell r="AR43">
            <v>1387</v>
          </cell>
        </row>
        <row r="44">
          <cell r="D44" t="str">
            <v>座間味村</v>
          </cell>
          <cell r="E44">
            <v>3</v>
          </cell>
          <cell r="F44">
            <v>8</v>
          </cell>
          <cell r="G44">
            <v>71</v>
          </cell>
          <cell r="H44">
            <v>79</v>
          </cell>
          <cell r="I44">
            <v>241</v>
          </cell>
          <cell r="J44">
            <v>56</v>
          </cell>
          <cell r="K44">
            <v>289</v>
          </cell>
          <cell r="L44">
            <v>74</v>
          </cell>
          <cell r="M44">
            <v>363</v>
          </cell>
          <cell r="N44">
            <v>1128</v>
          </cell>
          <cell r="O44">
            <v>7</v>
          </cell>
          <cell r="P44">
            <v>35</v>
          </cell>
          <cell r="Q44">
            <v>46</v>
          </cell>
          <cell r="R44">
            <v>81</v>
          </cell>
          <cell r="S44">
            <v>239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3</v>
          </cell>
          <cell r="AE44">
            <v>19</v>
          </cell>
          <cell r="AF44">
            <v>0</v>
          </cell>
          <cell r="AG44">
            <v>19</v>
          </cell>
          <cell r="AH44">
            <v>126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69</v>
          </cell>
          <cell r="AO44">
            <v>351</v>
          </cell>
          <cell r="AP44">
            <v>191</v>
          </cell>
          <cell r="AQ44">
            <v>542</v>
          </cell>
          <cell r="AR44">
            <v>1734</v>
          </cell>
        </row>
        <row r="45">
          <cell r="D45" t="str">
            <v>栗 国 村</v>
          </cell>
          <cell r="E45">
            <v>1</v>
          </cell>
          <cell r="F45">
            <v>3</v>
          </cell>
          <cell r="G45">
            <v>9</v>
          </cell>
          <cell r="H45">
            <v>12</v>
          </cell>
          <cell r="I45">
            <v>36</v>
          </cell>
          <cell r="J45">
            <v>7</v>
          </cell>
          <cell r="K45">
            <v>49</v>
          </cell>
          <cell r="L45">
            <v>9</v>
          </cell>
          <cell r="M45">
            <v>58</v>
          </cell>
          <cell r="N45">
            <v>180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8</v>
          </cell>
          <cell r="AO45">
            <v>52</v>
          </cell>
          <cell r="AP45">
            <v>18</v>
          </cell>
          <cell r="AQ45">
            <v>70</v>
          </cell>
          <cell r="AR45">
            <v>216</v>
          </cell>
        </row>
        <row r="46">
          <cell r="D46" t="str">
            <v>渡名喜村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4</v>
          </cell>
          <cell r="K46">
            <v>23</v>
          </cell>
          <cell r="L46">
            <v>0</v>
          </cell>
          <cell r="M46">
            <v>23</v>
          </cell>
          <cell r="N46">
            <v>65</v>
          </cell>
          <cell r="O46">
            <v>4</v>
          </cell>
          <cell r="P46">
            <v>7</v>
          </cell>
          <cell r="Q46">
            <v>0</v>
          </cell>
          <cell r="R46">
            <v>7</v>
          </cell>
          <cell r="S46">
            <v>20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8</v>
          </cell>
          <cell r="AO46">
            <v>30</v>
          </cell>
          <cell r="AP46">
            <v>0</v>
          </cell>
          <cell r="AQ46">
            <v>30</v>
          </cell>
          <cell r="AR46">
            <v>85</v>
          </cell>
        </row>
        <row r="47">
          <cell r="D47" t="str">
            <v>南大東村</v>
          </cell>
          <cell r="E47">
            <v>2</v>
          </cell>
          <cell r="F47">
            <v>21</v>
          </cell>
          <cell r="G47">
            <v>53</v>
          </cell>
          <cell r="H47">
            <v>74</v>
          </cell>
          <cell r="I47">
            <v>128</v>
          </cell>
          <cell r="J47">
            <v>1</v>
          </cell>
          <cell r="K47">
            <v>15</v>
          </cell>
          <cell r="L47">
            <v>0</v>
          </cell>
          <cell r="M47">
            <v>15</v>
          </cell>
          <cell r="N47">
            <v>30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3</v>
          </cell>
          <cell r="AO47">
            <v>36</v>
          </cell>
          <cell r="AP47">
            <v>53</v>
          </cell>
          <cell r="AQ47">
            <v>89</v>
          </cell>
          <cell r="AR47">
            <v>158</v>
          </cell>
        </row>
        <row r="48">
          <cell r="D48" t="str">
            <v>北大東村</v>
          </cell>
          <cell r="E48">
            <v>1</v>
          </cell>
          <cell r="F48">
            <v>4</v>
          </cell>
          <cell r="G48">
            <v>19</v>
          </cell>
          <cell r="H48">
            <v>23</v>
          </cell>
          <cell r="I48">
            <v>50</v>
          </cell>
          <cell r="J48">
            <v>1</v>
          </cell>
          <cell r="K48">
            <v>22</v>
          </cell>
          <cell r="L48">
            <v>0</v>
          </cell>
          <cell r="M48">
            <v>22</v>
          </cell>
          <cell r="N48">
            <v>50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2</v>
          </cell>
          <cell r="AO48">
            <v>26</v>
          </cell>
          <cell r="AP48">
            <v>19</v>
          </cell>
          <cell r="AQ48">
            <v>45</v>
          </cell>
          <cell r="AR48">
            <v>100</v>
          </cell>
        </row>
        <row r="49">
          <cell r="D49" t="str">
            <v>伊 江 村</v>
          </cell>
          <cell r="E49">
            <v>5</v>
          </cell>
          <cell r="F49">
            <v>21</v>
          </cell>
          <cell r="G49">
            <v>81</v>
          </cell>
          <cell r="H49">
            <v>102</v>
          </cell>
          <cell r="I49">
            <v>346</v>
          </cell>
          <cell r="J49">
            <v>10</v>
          </cell>
          <cell r="K49">
            <v>64</v>
          </cell>
          <cell r="L49">
            <v>25</v>
          </cell>
          <cell r="M49">
            <v>89</v>
          </cell>
          <cell r="N49">
            <v>213</v>
          </cell>
          <cell r="O49">
            <v>2</v>
          </cell>
          <cell r="P49">
            <v>1</v>
          </cell>
          <cell r="Q49">
            <v>10</v>
          </cell>
          <cell r="R49">
            <v>11</v>
          </cell>
          <cell r="S49">
            <v>29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17</v>
          </cell>
          <cell r="AO49">
            <v>86</v>
          </cell>
          <cell r="AP49">
            <v>116</v>
          </cell>
          <cell r="AQ49">
            <v>202</v>
          </cell>
          <cell r="AR49">
            <v>588</v>
          </cell>
        </row>
        <row r="50">
          <cell r="D50" t="str">
            <v>伊平屋村</v>
          </cell>
          <cell r="E50">
            <v>4</v>
          </cell>
          <cell r="F50">
            <v>48</v>
          </cell>
          <cell r="G50">
            <v>14</v>
          </cell>
          <cell r="H50">
            <v>62</v>
          </cell>
          <cell r="I50">
            <v>169</v>
          </cell>
          <cell r="J50">
            <v>4</v>
          </cell>
          <cell r="K50">
            <v>36</v>
          </cell>
          <cell r="L50">
            <v>1</v>
          </cell>
          <cell r="M50">
            <v>37</v>
          </cell>
          <cell r="N50">
            <v>113</v>
          </cell>
          <cell r="O50">
            <v>1</v>
          </cell>
          <cell r="P50">
            <v>5</v>
          </cell>
          <cell r="Q50">
            <v>0</v>
          </cell>
          <cell r="R50">
            <v>5</v>
          </cell>
          <cell r="S50">
            <v>25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5</v>
          </cell>
          <cell r="AE50">
            <v>10</v>
          </cell>
          <cell r="AF50">
            <v>0</v>
          </cell>
          <cell r="AG50">
            <v>10</v>
          </cell>
          <cell r="AH50">
            <v>354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14</v>
          </cell>
          <cell r="AO50">
            <v>99</v>
          </cell>
          <cell r="AP50">
            <v>15</v>
          </cell>
          <cell r="AQ50">
            <v>114</v>
          </cell>
          <cell r="AR50">
            <v>661</v>
          </cell>
        </row>
        <row r="51">
          <cell r="D51" t="str">
            <v>伊是名村</v>
          </cell>
          <cell r="E51">
            <v>5</v>
          </cell>
          <cell r="F51">
            <v>33</v>
          </cell>
          <cell r="G51">
            <v>33</v>
          </cell>
          <cell r="H51">
            <v>66</v>
          </cell>
          <cell r="I51">
            <v>158</v>
          </cell>
          <cell r="J51">
            <v>11</v>
          </cell>
          <cell r="K51">
            <v>64</v>
          </cell>
          <cell r="L51">
            <v>37</v>
          </cell>
          <cell r="M51">
            <v>101</v>
          </cell>
          <cell r="N51">
            <v>269</v>
          </cell>
          <cell r="O51">
            <v>1</v>
          </cell>
          <cell r="P51">
            <v>0</v>
          </cell>
          <cell r="Q51">
            <v>3</v>
          </cell>
          <cell r="R51">
            <v>3</v>
          </cell>
          <cell r="S51">
            <v>10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3</v>
          </cell>
          <cell r="AE51">
            <v>10</v>
          </cell>
          <cell r="AF51">
            <v>0</v>
          </cell>
          <cell r="AG51">
            <v>10</v>
          </cell>
          <cell r="AH51">
            <v>85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20</v>
          </cell>
          <cell r="AO51">
            <v>107</v>
          </cell>
          <cell r="AP51">
            <v>73</v>
          </cell>
          <cell r="AQ51">
            <v>180</v>
          </cell>
          <cell r="AR51">
            <v>522</v>
          </cell>
        </row>
        <row r="52">
          <cell r="D52" t="str">
            <v>小  計</v>
          </cell>
          <cell r="E52">
            <v>29</v>
          </cell>
          <cell r="F52">
            <v>181</v>
          </cell>
          <cell r="G52">
            <v>755</v>
          </cell>
          <cell r="H52">
            <v>936</v>
          </cell>
          <cell r="I52">
            <v>2616</v>
          </cell>
          <cell r="J52">
            <v>131</v>
          </cell>
          <cell r="K52">
            <v>865</v>
          </cell>
          <cell r="L52">
            <v>232</v>
          </cell>
          <cell r="M52">
            <v>1097</v>
          </cell>
          <cell r="N52">
            <v>3106</v>
          </cell>
          <cell r="O52">
            <v>20</v>
          </cell>
          <cell r="P52">
            <v>80</v>
          </cell>
          <cell r="Q52">
            <v>73</v>
          </cell>
          <cell r="R52">
            <v>153</v>
          </cell>
          <cell r="S52">
            <v>468</v>
          </cell>
          <cell r="T52">
            <v>1</v>
          </cell>
          <cell r="U52">
            <v>0</v>
          </cell>
          <cell r="V52">
            <v>2</v>
          </cell>
          <cell r="W52">
            <v>2</v>
          </cell>
          <cell r="X52">
            <v>36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12</v>
          </cell>
          <cell r="AE52">
            <v>59</v>
          </cell>
          <cell r="AF52">
            <v>53</v>
          </cell>
          <cell r="AG52">
            <v>112</v>
          </cell>
          <cell r="AH52">
            <v>1001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193</v>
          </cell>
          <cell r="AO52">
            <v>1185</v>
          </cell>
          <cell r="AP52">
            <v>1115</v>
          </cell>
          <cell r="AQ52">
            <v>2300</v>
          </cell>
          <cell r="AR52">
            <v>7227</v>
          </cell>
        </row>
        <row r="53">
          <cell r="D53" t="str">
            <v>合  計</v>
          </cell>
          <cell r="E53">
            <v>329</v>
          </cell>
          <cell r="F53">
            <v>2299</v>
          </cell>
          <cell r="G53">
            <v>25095</v>
          </cell>
          <cell r="H53">
            <v>27394</v>
          </cell>
          <cell r="I53">
            <v>64246</v>
          </cell>
          <cell r="J53">
            <v>417</v>
          </cell>
          <cell r="K53">
            <v>2476</v>
          </cell>
          <cell r="L53">
            <v>831</v>
          </cell>
          <cell r="M53">
            <v>3307</v>
          </cell>
          <cell r="N53">
            <v>8839</v>
          </cell>
          <cell r="O53">
            <v>150</v>
          </cell>
          <cell r="P53">
            <v>364</v>
          </cell>
          <cell r="Q53">
            <v>679</v>
          </cell>
          <cell r="R53">
            <v>1043</v>
          </cell>
          <cell r="S53">
            <v>3582</v>
          </cell>
          <cell r="T53">
            <v>119</v>
          </cell>
          <cell r="U53">
            <v>184</v>
          </cell>
          <cell r="V53">
            <v>508</v>
          </cell>
          <cell r="W53">
            <v>692</v>
          </cell>
          <cell r="X53">
            <v>2271</v>
          </cell>
          <cell r="Y53">
            <v>34</v>
          </cell>
          <cell r="Z53">
            <v>29</v>
          </cell>
          <cell r="AA53">
            <v>711</v>
          </cell>
          <cell r="AB53">
            <v>740</v>
          </cell>
          <cell r="AC53">
            <v>1209</v>
          </cell>
          <cell r="AD53">
            <v>31</v>
          </cell>
          <cell r="AE53">
            <v>184</v>
          </cell>
          <cell r="AF53">
            <v>193</v>
          </cell>
          <cell r="AG53">
            <v>377</v>
          </cell>
          <cell r="AH53">
            <v>2419</v>
          </cell>
          <cell r="AI53">
            <v>7</v>
          </cell>
          <cell r="AJ53">
            <v>48</v>
          </cell>
          <cell r="AK53">
            <v>53</v>
          </cell>
          <cell r="AL53">
            <v>101</v>
          </cell>
          <cell r="AM53">
            <v>406</v>
          </cell>
          <cell r="AN53">
            <v>1087</v>
          </cell>
          <cell r="AO53">
            <v>5584</v>
          </cell>
          <cell r="AP53">
            <v>28070</v>
          </cell>
          <cell r="AQ53">
            <v>33654</v>
          </cell>
          <cell r="AR53">
            <v>82972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外客"/>
      <sheetName val="外客（航空）"/>
      <sheetName val="外客（船舶）"/>
      <sheetName val="市町村別人口"/>
      <sheetName val="県内客"/>
      <sheetName val="交通費その他の取扱"/>
      <sheetName val="合計"/>
      <sheetName val="ﾏｰｼﾞﾝ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24">
          <cell r="AC824" t="e">
            <v>#DIV/0!</v>
          </cell>
        </row>
        <row r="825">
          <cell r="AC825" t="e">
            <v>#DIV/0!</v>
          </cell>
        </row>
        <row r="826">
          <cell r="AC826" t="e">
            <v>#DIV/0!</v>
          </cell>
        </row>
        <row r="827">
          <cell r="AC827" t="e">
            <v>#DIV/0!</v>
          </cell>
        </row>
        <row r="828">
          <cell r="AC828" t="e">
            <v>#DIV/0!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ック単価推移"/>
      <sheetName val="○修正後観光収入"/>
      <sheetName val="観光収入 (2)"/>
      <sheetName val="観光収入"/>
      <sheetName val="○入域観光客数"/>
      <sheetName val="○旧観光収入"/>
      <sheetName val="○消費単価"/>
      <sheetName val="調査方法"/>
      <sheetName val="滞在日数"/>
      <sheetName val="旅行形態"/>
      <sheetName val="訪問先"/>
      <sheetName val="旅行目的"/>
      <sheetName val="訪問回数"/>
      <sheetName val="年代"/>
      <sheetName val="年代実数"/>
      <sheetName val="×修正後観光収入"/>
    </sheetNames>
    <sheetDataSet>
      <sheetData sheetId="0"/>
      <sheetData sheetId="1"/>
      <sheetData sheetId="2"/>
      <sheetData sheetId="3"/>
      <sheetData sheetId="4">
        <row r="1">
          <cell r="A1" t="str">
            <v>年次別入域者総数</v>
          </cell>
        </row>
        <row r="2">
          <cell r="M2" t="str">
            <v>入　　　域　　　観　　　光　　　客</v>
          </cell>
        </row>
        <row r="3">
          <cell r="A3" t="str">
            <v>区分</v>
          </cell>
          <cell r="B3" t="str">
            <v>入　域　観　光　客</v>
          </cell>
          <cell r="G3" t="str">
            <v>県内客</v>
          </cell>
          <cell r="H3" t="str">
            <v>合　計</v>
          </cell>
          <cell r="I3" t="str">
            <v>構　　　　　　成　　　　　　比</v>
          </cell>
          <cell r="M3" t="str">
            <v>実　　　　数</v>
          </cell>
          <cell r="P3" t="str">
            <v>構　成　比</v>
          </cell>
        </row>
        <row r="4">
          <cell r="A4" t="str">
            <v>年次</v>
          </cell>
          <cell r="B4" t="str">
            <v>県外客</v>
          </cell>
          <cell r="C4" t="str">
            <v>外国客</v>
          </cell>
          <cell r="D4" t="str">
            <v>外国空路</v>
          </cell>
          <cell r="E4" t="str">
            <v>外国海路</v>
          </cell>
          <cell r="F4" t="str">
            <v>小計</v>
          </cell>
          <cell r="I4" t="str">
            <v>県外客</v>
          </cell>
          <cell r="J4" t="str">
            <v>外国客</v>
          </cell>
          <cell r="K4" t="str">
            <v>県内客</v>
          </cell>
          <cell r="L4" t="str">
            <v>計</v>
          </cell>
          <cell r="M4" t="str">
            <v>空　路</v>
          </cell>
          <cell r="N4" t="str">
            <v>海　路</v>
          </cell>
          <cell r="O4" t="str">
            <v>計</v>
          </cell>
          <cell r="P4" t="str">
            <v>空　路</v>
          </cell>
          <cell r="Q4" t="str">
            <v>海　路</v>
          </cell>
        </row>
        <row r="5">
          <cell r="A5">
            <v>1972</v>
          </cell>
          <cell r="B5">
            <v>418052</v>
          </cell>
          <cell r="C5">
            <v>25640</v>
          </cell>
          <cell r="D5" t="str">
            <v>-</v>
          </cell>
          <cell r="E5" t="str">
            <v>-</v>
          </cell>
          <cell r="F5">
            <v>443692</v>
          </cell>
          <cell r="G5">
            <v>179236</v>
          </cell>
          <cell r="H5">
            <v>622928</v>
          </cell>
          <cell r="I5">
            <v>67.110805743199847</v>
          </cell>
          <cell r="J5">
            <v>4.116045514088305</v>
          </cell>
          <cell r="K5">
            <v>28.77314874271184</v>
          </cell>
          <cell r="L5">
            <v>100</v>
          </cell>
          <cell r="M5">
            <v>312855</v>
          </cell>
          <cell r="N5">
            <v>130837</v>
          </cell>
          <cell r="O5">
            <v>443692</v>
          </cell>
          <cell r="P5">
            <v>70.511751395111915</v>
          </cell>
          <cell r="Q5">
            <v>29.488248604888085</v>
          </cell>
        </row>
        <row r="6">
          <cell r="A6">
            <v>1973</v>
          </cell>
          <cell r="B6">
            <v>724509</v>
          </cell>
          <cell r="C6">
            <v>18135</v>
          </cell>
          <cell r="D6" t="str">
            <v>-</v>
          </cell>
          <cell r="E6" t="str">
            <v>-</v>
          </cell>
          <cell r="F6">
            <v>742644</v>
          </cell>
          <cell r="G6">
            <v>283730</v>
          </cell>
          <cell r="H6">
            <v>1026374</v>
          </cell>
          <cell r="I6">
            <v>70.589180941839913</v>
          </cell>
          <cell r="J6">
            <v>1.7668997850686006</v>
          </cell>
          <cell r="K6">
            <v>27.643919273091484</v>
          </cell>
          <cell r="L6">
            <v>100</v>
          </cell>
          <cell r="M6">
            <v>560987</v>
          </cell>
          <cell r="N6">
            <v>181657</v>
          </cell>
          <cell r="O6">
            <v>742644</v>
          </cell>
          <cell r="P6">
            <v>75.539154695924296</v>
          </cell>
          <cell r="Q6">
            <v>24.460845304075704</v>
          </cell>
        </row>
        <row r="7">
          <cell r="A7">
            <v>1974</v>
          </cell>
          <cell r="B7">
            <v>787722</v>
          </cell>
          <cell r="C7">
            <v>17533</v>
          </cell>
          <cell r="D7" t="str">
            <v>-</v>
          </cell>
          <cell r="E7" t="str">
            <v>-</v>
          </cell>
          <cell r="F7">
            <v>805255</v>
          </cell>
          <cell r="G7">
            <v>325376</v>
          </cell>
          <cell r="H7">
            <v>1130631</v>
          </cell>
          <cell r="I7">
            <v>69.671006721025691</v>
          </cell>
          <cell r="J7">
            <v>1.5507269834278381</v>
          </cell>
          <cell r="K7">
            <v>28.778266295546466</v>
          </cell>
          <cell r="L7">
            <v>100</v>
          </cell>
          <cell r="M7">
            <v>639669</v>
          </cell>
          <cell r="N7">
            <v>165586</v>
          </cell>
          <cell r="O7">
            <v>805255</v>
          </cell>
          <cell r="P7">
            <v>79.436824359985351</v>
          </cell>
          <cell r="Q7">
            <v>20.563175640014649</v>
          </cell>
        </row>
        <row r="8">
          <cell r="A8">
            <v>1975</v>
          </cell>
          <cell r="B8">
            <v>1523918</v>
          </cell>
          <cell r="C8">
            <v>34141</v>
          </cell>
          <cell r="D8" t="str">
            <v>-</v>
          </cell>
          <cell r="E8" t="str">
            <v>-</v>
          </cell>
          <cell r="F8">
            <v>1558059</v>
          </cell>
          <cell r="G8">
            <v>339923</v>
          </cell>
          <cell r="H8">
            <v>1897982</v>
          </cell>
          <cell r="I8">
            <v>80.291488538879719</v>
          </cell>
          <cell r="J8">
            <v>1.7988052573733575</v>
          </cell>
          <cell r="K8">
            <v>17.909706203746929</v>
          </cell>
          <cell r="L8">
            <v>100</v>
          </cell>
          <cell r="M8">
            <v>1357003</v>
          </cell>
          <cell r="N8">
            <v>201056</v>
          </cell>
          <cell r="O8">
            <v>1558059</v>
          </cell>
          <cell r="P8">
            <v>87.095738993196022</v>
          </cell>
          <cell r="Q8">
            <v>12.904261006803978</v>
          </cell>
        </row>
        <row r="9">
          <cell r="A9">
            <v>1976</v>
          </cell>
          <cell r="B9">
            <v>820780</v>
          </cell>
          <cell r="C9">
            <v>15328</v>
          </cell>
          <cell r="D9">
            <v>13784</v>
          </cell>
          <cell r="E9">
            <v>1544</v>
          </cell>
          <cell r="F9">
            <v>836108</v>
          </cell>
          <cell r="G9">
            <v>336308</v>
          </cell>
          <cell r="H9">
            <v>1172416</v>
          </cell>
          <cell r="I9">
            <v>70.007574103389928</v>
          </cell>
          <cell r="J9">
            <v>1.30738577433266</v>
          </cell>
          <cell r="K9">
            <v>28.685040122277417</v>
          </cell>
          <cell r="L9">
            <v>100</v>
          </cell>
          <cell r="M9">
            <v>707300</v>
          </cell>
          <cell r="N9">
            <v>128808</v>
          </cell>
          <cell r="O9">
            <v>836108</v>
          </cell>
          <cell r="P9">
            <v>84.594334703172308</v>
          </cell>
          <cell r="Q9">
            <v>15.405665296827692</v>
          </cell>
        </row>
        <row r="10">
          <cell r="A10">
            <v>1977</v>
          </cell>
          <cell r="B10">
            <v>1186507</v>
          </cell>
          <cell r="C10">
            <v>14649</v>
          </cell>
          <cell r="D10">
            <v>13502</v>
          </cell>
          <cell r="E10">
            <v>1147</v>
          </cell>
          <cell r="F10">
            <v>1201156</v>
          </cell>
          <cell r="G10">
            <v>303066</v>
          </cell>
          <cell r="H10">
            <v>1504222</v>
          </cell>
          <cell r="I10">
            <v>78.878450122388855</v>
          </cell>
          <cell r="J10">
            <v>0.97385891178296824</v>
          </cell>
          <cell r="K10">
            <v>20.147690965828183</v>
          </cell>
          <cell r="L10">
            <v>100</v>
          </cell>
          <cell r="M10">
            <v>1037421</v>
          </cell>
          <cell r="N10">
            <v>163735</v>
          </cell>
          <cell r="O10">
            <v>1201156</v>
          </cell>
          <cell r="P10">
            <v>86.368548298472476</v>
          </cell>
          <cell r="Q10">
            <v>13.631451701527524</v>
          </cell>
        </row>
        <row r="11">
          <cell r="A11">
            <v>1978</v>
          </cell>
          <cell r="B11">
            <v>1472842</v>
          </cell>
          <cell r="C11">
            <v>29568</v>
          </cell>
          <cell r="D11">
            <v>15110</v>
          </cell>
          <cell r="E11">
            <v>14458</v>
          </cell>
          <cell r="F11">
            <v>1502410</v>
          </cell>
          <cell r="G11">
            <v>280024</v>
          </cell>
          <cell r="H11">
            <v>1782434</v>
          </cell>
          <cell r="I11">
            <v>82.630941734729021</v>
          </cell>
          <cell r="J11">
            <v>1.6588552507414021</v>
          </cell>
          <cell r="K11">
            <v>15.71020301452957</v>
          </cell>
          <cell r="L11">
            <v>100</v>
          </cell>
          <cell r="M11">
            <v>1324349</v>
          </cell>
          <cell r="N11">
            <v>178061</v>
          </cell>
          <cell r="O11">
            <v>1502410</v>
          </cell>
          <cell r="P11">
            <v>88.14830838452886</v>
          </cell>
          <cell r="Q11">
            <v>11.85169161547114</v>
          </cell>
        </row>
        <row r="12">
          <cell r="A12">
            <v>1979</v>
          </cell>
          <cell r="B12">
            <v>1770238</v>
          </cell>
          <cell r="C12">
            <v>37703</v>
          </cell>
          <cell r="D12">
            <v>18485</v>
          </cell>
          <cell r="E12">
            <v>19218</v>
          </cell>
          <cell r="F12">
            <v>1807941</v>
          </cell>
          <cell r="G12">
            <v>293531</v>
          </cell>
          <cell r="H12">
            <v>2101472</v>
          </cell>
          <cell r="I12">
            <v>84.238000791825911</v>
          </cell>
          <cell r="J12">
            <v>1.7941233573419015</v>
          </cell>
          <cell r="K12">
            <v>13.967875850832179</v>
          </cell>
          <cell r="L12">
            <v>100</v>
          </cell>
          <cell r="M12">
            <v>1626596</v>
          </cell>
          <cell r="N12">
            <v>181345</v>
          </cell>
          <cell r="O12">
            <v>1807941</v>
          </cell>
          <cell r="P12">
            <v>89.969528872900156</v>
          </cell>
          <cell r="Q12">
            <v>10.030471127099844</v>
          </cell>
        </row>
        <row r="13">
          <cell r="A13">
            <v>1980</v>
          </cell>
          <cell r="B13">
            <v>1746778</v>
          </cell>
          <cell r="C13">
            <v>61258</v>
          </cell>
          <cell r="D13">
            <v>43893</v>
          </cell>
          <cell r="E13">
            <v>17365</v>
          </cell>
          <cell r="F13">
            <v>1808036</v>
          </cell>
          <cell r="G13">
            <v>293535</v>
          </cell>
          <cell r="H13">
            <v>2101571</v>
          </cell>
          <cell r="I13">
            <v>83.117724787789697</v>
          </cell>
          <cell r="J13">
            <v>2.9148670209095959</v>
          </cell>
          <cell r="K13">
            <v>13.967408191300699</v>
          </cell>
          <cell r="L13">
            <v>100</v>
          </cell>
          <cell r="M13">
            <v>1644983</v>
          </cell>
          <cell r="N13">
            <v>163053</v>
          </cell>
          <cell r="O13">
            <v>1808036</v>
          </cell>
          <cell r="P13">
            <v>90.981761425104366</v>
          </cell>
          <cell r="Q13">
            <v>9.0182385748956335</v>
          </cell>
        </row>
        <row r="14">
          <cell r="A14">
            <v>1981</v>
          </cell>
          <cell r="B14">
            <v>1849745</v>
          </cell>
          <cell r="C14">
            <v>80278</v>
          </cell>
          <cell r="D14">
            <v>64249</v>
          </cell>
          <cell r="E14">
            <v>16029</v>
          </cell>
          <cell r="F14">
            <v>1930023</v>
          </cell>
          <cell r="G14">
            <v>297354</v>
          </cell>
          <cell r="H14">
            <v>2227377</v>
          </cell>
          <cell r="I14">
            <v>83.045887606812855</v>
          </cell>
          <cell r="J14">
            <v>3.6041496343007942</v>
          </cell>
          <cell r="K14">
            <v>13.349962758886349</v>
          </cell>
          <cell r="L14">
            <v>100</v>
          </cell>
          <cell r="M14">
            <v>1772837</v>
          </cell>
          <cell r="N14">
            <v>157186</v>
          </cell>
          <cell r="O14">
            <v>1930023</v>
          </cell>
          <cell r="P14">
            <v>91.855744724285671</v>
          </cell>
          <cell r="Q14">
            <v>8.1442552757143289</v>
          </cell>
        </row>
        <row r="15">
          <cell r="A15">
            <v>1982</v>
          </cell>
          <cell r="B15">
            <v>1802876</v>
          </cell>
          <cell r="C15">
            <v>95340</v>
          </cell>
          <cell r="D15">
            <v>84121</v>
          </cell>
          <cell r="E15">
            <v>11219</v>
          </cell>
          <cell r="F15">
            <v>1898216</v>
          </cell>
          <cell r="G15">
            <v>295204</v>
          </cell>
          <cell r="H15">
            <v>2193420</v>
          </cell>
          <cell r="I15">
            <v>82.194746104257277</v>
          </cell>
          <cell r="J15">
            <v>4.3466367590338377</v>
          </cell>
          <cell r="K15">
            <v>13.458617136708884</v>
          </cell>
          <cell r="L15">
            <v>100</v>
          </cell>
          <cell r="M15">
            <v>1758940</v>
          </cell>
          <cell r="N15">
            <v>139276</v>
          </cell>
          <cell r="O15">
            <v>1898216</v>
          </cell>
          <cell r="P15">
            <v>92.662794961163527</v>
          </cell>
          <cell r="Q15">
            <v>7.3372050388364727</v>
          </cell>
        </row>
        <row r="16">
          <cell r="A16">
            <v>1983</v>
          </cell>
          <cell r="B16">
            <v>1784379</v>
          </cell>
          <cell r="C16">
            <v>67615</v>
          </cell>
          <cell r="D16">
            <v>59967</v>
          </cell>
          <cell r="E16">
            <v>7648</v>
          </cell>
          <cell r="F16">
            <v>1851994</v>
          </cell>
          <cell r="G16">
            <v>282080</v>
          </cell>
          <cell r="H16">
            <v>2134074</v>
          </cell>
          <cell r="I16">
            <v>83.613735981039085</v>
          </cell>
          <cell r="J16">
            <v>3.1683531124037869</v>
          </cell>
          <cell r="K16">
            <v>13.21791090655713</v>
          </cell>
          <cell r="L16">
            <v>100</v>
          </cell>
          <cell r="M16">
            <v>1724861</v>
          </cell>
          <cell r="N16">
            <v>127133</v>
          </cell>
          <cell r="O16">
            <v>1851994</v>
          </cell>
          <cell r="P16">
            <v>93.135344930923097</v>
          </cell>
          <cell r="Q16">
            <v>6.8646550690769033</v>
          </cell>
        </row>
        <row r="17">
          <cell r="A17">
            <v>1984</v>
          </cell>
          <cell r="B17">
            <v>1965900</v>
          </cell>
          <cell r="C17">
            <v>87600</v>
          </cell>
          <cell r="D17">
            <v>77600</v>
          </cell>
          <cell r="E17">
            <v>10000</v>
          </cell>
          <cell r="F17">
            <v>2053500</v>
          </cell>
          <cell r="G17">
            <v>314700</v>
          </cell>
          <cell r="H17">
            <v>2368200</v>
          </cell>
          <cell r="I17">
            <v>83.012414492019261</v>
          </cell>
          <cell r="J17">
            <v>3.699011907778059</v>
          </cell>
          <cell r="K17">
            <v>13.288573600202685</v>
          </cell>
          <cell r="L17">
            <v>100</v>
          </cell>
          <cell r="M17">
            <v>1925200</v>
          </cell>
          <cell r="N17">
            <v>128300</v>
          </cell>
          <cell r="O17">
            <v>2053500</v>
          </cell>
          <cell r="P17">
            <v>93.752130508887262</v>
          </cell>
          <cell r="Q17">
            <v>6.2478694911127377</v>
          </cell>
        </row>
        <row r="18">
          <cell r="A18">
            <v>1985</v>
          </cell>
          <cell r="B18">
            <v>1999700</v>
          </cell>
          <cell r="C18">
            <v>82200</v>
          </cell>
          <cell r="D18">
            <v>70800</v>
          </cell>
          <cell r="E18">
            <v>11400</v>
          </cell>
          <cell r="F18">
            <v>2081900</v>
          </cell>
          <cell r="G18">
            <v>326400</v>
          </cell>
          <cell r="H18">
            <v>2408300</v>
          </cell>
          <cell r="I18">
            <v>83.033675206577257</v>
          </cell>
          <cell r="J18">
            <v>3.4131960303948841</v>
          </cell>
          <cell r="K18">
            <v>13.553128763027861</v>
          </cell>
          <cell r="L18">
            <v>100</v>
          </cell>
          <cell r="M18">
            <v>1963900</v>
          </cell>
          <cell r="N18">
            <v>118000</v>
          </cell>
          <cell r="O18">
            <v>2081900</v>
          </cell>
          <cell r="P18">
            <v>94.332100485133779</v>
          </cell>
          <cell r="Q18">
            <v>5.667899514866221</v>
          </cell>
        </row>
        <row r="19">
          <cell r="A19">
            <v>1986</v>
          </cell>
          <cell r="B19">
            <v>1965000</v>
          </cell>
          <cell r="C19">
            <v>63800</v>
          </cell>
          <cell r="D19">
            <v>54600</v>
          </cell>
          <cell r="E19">
            <v>9200</v>
          </cell>
          <cell r="F19">
            <v>2028800</v>
          </cell>
          <cell r="G19">
            <v>322900</v>
          </cell>
          <cell r="H19">
            <v>2351700</v>
          </cell>
          <cell r="I19">
            <v>83.556576093889518</v>
          </cell>
          <cell r="J19">
            <v>2.7129310711400265</v>
          </cell>
          <cell r="K19">
            <v>13.730492834970448</v>
          </cell>
          <cell r="L19">
            <v>100</v>
          </cell>
          <cell r="M19">
            <v>1933700</v>
          </cell>
          <cell r="N19">
            <v>95100</v>
          </cell>
          <cell r="O19">
            <v>2028800</v>
          </cell>
          <cell r="P19">
            <v>95.3125</v>
          </cell>
          <cell r="Q19">
            <v>4.6875</v>
          </cell>
        </row>
        <row r="20">
          <cell r="A20">
            <v>1987</v>
          </cell>
          <cell r="B20">
            <v>2178800</v>
          </cell>
          <cell r="C20">
            <v>71900</v>
          </cell>
          <cell r="D20">
            <v>58000</v>
          </cell>
          <cell r="E20">
            <v>13900</v>
          </cell>
          <cell r="F20">
            <v>2250700</v>
          </cell>
          <cell r="G20">
            <v>347500</v>
          </cell>
          <cell r="H20">
            <v>2598200</v>
          </cell>
          <cell r="I20">
            <v>83.858055576937886</v>
          </cell>
          <cell r="J20">
            <v>2.7673004387652989</v>
          </cell>
          <cell r="K20">
            <v>13.374643984296823</v>
          </cell>
          <cell r="L20">
            <v>100</v>
          </cell>
          <cell r="M20">
            <v>2151900</v>
          </cell>
          <cell r="N20">
            <v>98800</v>
          </cell>
          <cell r="O20">
            <v>2250700</v>
          </cell>
          <cell r="P20">
            <v>95.610254587461668</v>
          </cell>
          <cell r="Q20">
            <v>4.3897454125383319</v>
          </cell>
        </row>
        <row r="21">
          <cell r="A21">
            <v>1988</v>
          </cell>
          <cell r="B21">
            <v>2316000</v>
          </cell>
          <cell r="C21">
            <v>79400</v>
          </cell>
          <cell r="D21">
            <v>61800</v>
          </cell>
          <cell r="E21">
            <v>17600</v>
          </cell>
          <cell r="F21">
            <v>2395400</v>
          </cell>
          <cell r="G21">
            <v>375700</v>
          </cell>
          <cell r="H21">
            <v>2771100</v>
          </cell>
          <cell r="I21">
            <v>83.576918913067004</v>
          </cell>
          <cell r="J21">
            <v>2.8652881527191369</v>
          </cell>
          <cell r="K21">
            <v>13.55779293421385</v>
          </cell>
          <cell r="L21">
            <v>100</v>
          </cell>
          <cell r="M21">
            <v>2299500</v>
          </cell>
          <cell r="N21">
            <v>95900</v>
          </cell>
          <cell r="O21">
            <v>2395400</v>
          </cell>
          <cell r="P21">
            <v>95.996493278784328</v>
          </cell>
          <cell r="Q21">
            <v>4.0035067212156719</v>
          </cell>
        </row>
        <row r="22">
          <cell r="A22">
            <v>1989</v>
          </cell>
          <cell r="B22">
            <v>2556600</v>
          </cell>
          <cell r="C22">
            <v>114500</v>
          </cell>
          <cell r="D22">
            <v>93900</v>
          </cell>
          <cell r="E22">
            <v>20600</v>
          </cell>
          <cell r="F22">
            <v>2671100</v>
          </cell>
          <cell r="G22">
            <v>409800</v>
          </cell>
          <cell r="H22">
            <v>3080900</v>
          </cell>
          <cell r="I22">
            <v>82.982245447758771</v>
          </cell>
          <cell r="J22">
            <v>3.7164464929079162</v>
          </cell>
          <cell r="K22">
            <v>13.30130805933331</v>
          </cell>
          <cell r="L22">
            <v>100</v>
          </cell>
          <cell r="M22">
            <v>2565300</v>
          </cell>
          <cell r="N22">
            <v>105800</v>
          </cell>
          <cell r="O22">
            <v>2671100</v>
          </cell>
          <cell r="P22">
            <v>96.039085021152331</v>
          </cell>
          <cell r="Q22">
            <v>3.9609149788476685</v>
          </cell>
        </row>
        <row r="23">
          <cell r="A23">
            <v>1990</v>
          </cell>
          <cell r="B23">
            <v>2803900</v>
          </cell>
          <cell r="C23">
            <v>154300</v>
          </cell>
          <cell r="D23">
            <v>131700</v>
          </cell>
          <cell r="E23">
            <v>22600</v>
          </cell>
          <cell r="F23">
            <v>2958200</v>
          </cell>
          <cell r="G23">
            <v>447700</v>
          </cell>
          <cell r="H23">
            <v>3405900</v>
          </cell>
          <cell r="I23">
            <v>82.324789336151966</v>
          </cell>
          <cell r="J23">
            <v>4.5303737631756658</v>
          </cell>
          <cell r="K23">
            <v>13.144836900672363</v>
          </cell>
          <cell r="L23">
            <v>100</v>
          </cell>
          <cell r="M23">
            <v>2840300</v>
          </cell>
          <cell r="N23">
            <v>117900</v>
          </cell>
          <cell r="O23">
            <v>2958200</v>
          </cell>
          <cell r="P23">
            <v>96.014468257724289</v>
          </cell>
          <cell r="Q23">
            <v>3.9855317422757111</v>
          </cell>
        </row>
        <row r="24">
          <cell r="A24">
            <v>1991</v>
          </cell>
          <cell r="B24">
            <v>2822000</v>
          </cell>
          <cell r="C24">
            <v>192500</v>
          </cell>
          <cell r="D24">
            <v>173900</v>
          </cell>
          <cell r="E24">
            <v>18600</v>
          </cell>
          <cell r="F24">
            <v>3014500</v>
          </cell>
          <cell r="G24">
            <v>446600</v>
          </cell>
          <cell r="H24">
            <v>3461100</v>
          </cell>
          <cell r="I24">
            <v>81.534772182254201</v>
          </cell>
          <cell r="J24">
            <v>5.5618156077547605</v>
          </cell>
          <cell r="K24">
            <v>12.903412209991044</v>
          </cell>
          <cell r="L24">
            <v>100</v>
          </cell>
          <cell r="M24">
            <v>2913500</v>
          </cell>
          <cell r="N24">
            <v>101000</v>
          </cell>
          <cell r="O24">
            <v>3014500</v>
          </cell>
          <cell r="P24">
            <v>96.649527284790182</v>
          </cell>
          <cell r="Q24">
            <v>3.3504727152098184</v>
          </cell>
        </row>
        <row r="25">
          <cell r="A25">
            <v>1992</v>
          </cell>
          <cell r="B25">
            <v>2953200</v>
          </cell>
          <cell r="C25">
            <v>198700</v>
          </cell>
          <cell r="D25">
            <v>177500</v>
          </cell>
          <cell r="E25">
            <v>21200</v>
          </cell>
          <cell r="F25">
            <v>3151900</v>
          </cell>
          <cell r="G25">
            <v>450500</v>
          </cell>
          <cell r="H25">
            <v>3602400</v>
          </cell>
          <cell r="I25">
            <v>81.97868087941373</v>
          </cell>
          <cell r="J25">
            <v>5.5157672662669333</v>
          </cell>
          <cell r="K25">
            <v>12.505551854319345</v>
          </cell>
          <cell r="L25">
            <v>100</v>
          </cell>
          <cell r="M25">
            <v>3048700</v>
          </cell>
          <cell r="N25">
            <v>103200</v>
          </cell>
          <cell r="O25">
            <v>3151900</v>
          </cell>
          <cell r="P25">
            <v>96.72578444747613</v>
          </cell>
          <cell r="Q25">
            <v>3.2742155525238701</v>
          </cell>
        </row>
        <row r="26">
          <cell r="A26">
            <v>1993</v>
          </cell>
          <cell r="B26">
            <v>3012900</v>
          </cell>
          <cell r="C26">
            <v>173900</v>
          </cell>
          <cell r="D26">
            <v>149900</v>
          </cell>
          <cell r="E26">
            <v>24000</v>
          </cell>
          <cell r="F26">
            <v>3186800</v>
          </cell>
          <cell r="G26">
            <v>451500</v>
          </cell>
          <cell r="H26">
            <v>3638300</v>
          </cell>
          <cell r="I26">
            <v>82.810653327103324</v>
          </cell>
          <cell r="J26">
            <v>4.7797048071901713</v>
          </cell>
          <cell r="K26">
            <v>12.409641865706512</v>
          </cell>
          <cell r="L26">
            <v>100</v>
          </cell>
          <cell r="M26">
            <v>3080400</v>
          </cell>
          <cell r="N26">
            <v>106400</v>
          </cell>
          <cell r="O26">
            <v>3186800</v>
          </cell>
          <cell r="P26">
            <v>96.661227563700265</v>
          </cell>
          <cell r="Q26">
            <v>3.3387724362997346</v>
          </cell>
        </row>
        <row r="27">
          <cell r="A27">
            <v>1994</v>
          </cell>
          <cell r="B27">
            <v>3028000</v>
          </cell>
          <cell r="C27">
            <v>150900</v>
          </cell>
          <cell r="D27">
            <v>132600</v>
          </cell>
          <cell r="E27">
            <v>18300</v>
          </cell>
          <cell r="F27">
            <v>3178900</v>
          </cell>
          <cell r="G27">
            <v>447100</v>
          </cell>
          <cell r="H27">
            <v>3626000</v>
          </cell>
          <cell r="I27">
            <v>83.507997793712079</v>
          </cell>
          <cell r="J27">
            <v>4.1616105901820184</v>
          </cell>
          <cell r="K27">
            <v>12.330391616105901</v>
          </cell>
          <cell r="L27">
            <v>100</v>
          </cell>
          <cell r="M27">
            <v>3090700</v>
          </cell>
          <cell r="N27">
            <v>88200</v>
          </cell>
          <cell r="O27">
            <v>3178900</v>
          </cell>
          <cell r="P27">
            <v>97.225455346188937</v>
          </cell>
          <cell r="Q27">
            <v>2.7745446538110627</v>
          </cell>
        </row>
        <row r="28">
          <cell r="A28">
            <v>1995</v>
          </cell>
          <cell r="B28">
            <v>3140700</v>
          </cell>
          <cell r="C28">
            <v>138200</v>
          </cell>
          <cell r="D28">
            <v>118700</v>
          </cell>
          <cell r="E28">
            <v>19500</v>
          </cell>
          <cell r="F28">
            <v>3278900</v>
          </cell>
          <cell r="G28">
            <v>449700</v>
          </cell>
          <cell r="H28">
            <v>3728600</v>
          </cell>
          <cell r="I28">
            <v>84.232687872123591</v>
          </cell>
          <cell r="J28">
            <v>3.7064850077777183</v>
          </cell>
          <cell r="K28">
            <v>12.060827120098697</v>
          </cell>
          <cell r="L28">
            <v>100</v>
          </cell>
          <cell r="M28">
            <v>3197400</v>
          </cell>
          <cell r="N28">
            <v>81500</v>
          </cell>
          <cell r="O28">
            <v>3278900</v>
          </cell>
          <cell r="P28">
            <v>97.514410320534324</v>
          </cell>
          <cell r="Q28">
            <v>2.4855896794656758</v>
          </cell>
        </row>
        <row r="29">
          <cell r="A29">
            <v>1996</v>
          </cell>
          <cell r="B29">
            <v>3317600</v>
          </cell>
          <cell r="C29">
            <v>141900</v>
          </cell>
          <cell r="D29">
            <v>123800</v>
          </cell>
          <cell r="E29">
            <v>18100</v>
          </cell>
          <cell r="F29">
            <v>3459500</v>
          </cell>
          <cell r="G29">
            <v>448300</v>
          </cell>
          <cell r="H29">
            <v>3907800</v>
          </cell>
          <cell r="I29">
            <v>84.896872920825018</v>
          </cell>
          <cell r="J29">
            <v>3.6311991401811761</v>
          </cell>
          <cell r="K29">
            <v>11.471927938993808</v>
          </cell>
          <cell r="L29">
            <v>100</v>
          </cell>
          <cell r="M29">
            <v>3383600</v>
          </cell>
          <cell r="N29">
            <v>75900</v>
          </cell>
          <cell r="O29">
            <v>3459500</v>
          </cell>
          <cell r="P29">
            <v>97.806041335453102</v>
          </cell>
          <cell r="Q29">
            <v>2.1939586645468978</v>
          </cell>
        </row>
        <row r="30">
          <cell r="A30">
            <v>1997</v>
          </cell>
          <cell r="B30">
            <v>3675700</v>
          </cell>
          <cell r="C30">
            <v>191500</v>
          </cell>
          <cell r="D30">
            <v>124100</v>
          </cell>
          <cell r="E30">
            <v>67400</v>
          </cell>
          <cell r="F30">
            <v>3867200</v>
          </cell>
          <cell r="G30">
            <v>465400</v>
          </cell>
          <cell r="H30">
            <v>4332600</v>
          </cell>
          <cell r="I30">
            <v>84.838203388265711</v>
          </cell>
          <cell r="J30">
            <v>4.4199787656372624</v>
          </cell>
          <cell r="K30">
            <v>10.741817846097032</v>
          </cell>
          <cell r="L30">
            <v>100</v>
          </cell>
          <cell r="M30">
            <v>3745300</v>
          </cell>
          <cell r="N30">
            <v>121900</v>
          </cell>
          <cell r="O30">
            <v>3867200</v>
          </cell>
          <cell r="P30">
            <v>96.847848572610673</v>
          </cell>
          <cell r="Q30">
            <v>3.1521514273893274</v>
          </cell>
        </row>
        <row r="31">
          <cell r="A31">
            <v>1998</v>
          </cell>
          <cell r="B31">
            <v>3985800</v>
          </cell>
          <cell r="C31">
            <v>140700</v>
          </cell>
          <cell r="D31">
            <v>102300</v>
          </cell>
          <cell r="E31">
            <v>38400</v>
          </cell>
          <cell r="F31">
            <v>4126500</v>
          </cell>
          <cell r="G31">
            <v>478800</v>
          </cell>
          <cell r="H31">
            <v>4605300</v>
          </cell>
          <cell r="I31">
            <v>86.548107615139074</v>
          </cell>
          <cell r="J31">
            <v>3.0551755585955314</v>
          </cell>
          <cell r="K31">
            <v>10.39671682626539</v>
          </cell>
          <cell r="L31">
            <v>100</v>
          </cell>
          <cell r="M31">
            <v>4033300</v>
          </cell>
          <cell r="N31">
            <v>93200</v>
          </cell>
          <cell r="O31">
            <v>4126500</v>
          </cell>
          <cell r="P31">
            <v>97.741427359747973</v>
          </cell>
          <cell r="Q31">
            <v>2.2585726402520265</v>
          </cell>
        </row>
        <row r="32">
          <cell r="A32">
            <v>1999</v>
          </cell>
          <cell r="B32">
            <v>4335700</v>
          </cell>
          <cell r="C32">
            <v>223000</v>
          </cell>
          <cell r="D32">
            <v>105400</v>
          </cell>
          <cell r="E32">
            <v>117600</v>
          </cell>
          <cell r="F32">
            <v>4558700</v>
          </cell>
          <cell r="G32">
            <v>504800</v>
          </cell>
          <cell r="H32">
            <v>5063500</v>
          </cell>
          <cell r="I32">
            <v>85.626542905105168</v>
          </cell>
          <cell r="J32">
            <v>4.4040683321812972</v>
          </cell>
          <cell r="K32">
            <v>9.9693887627135389</v>
          </cell>
          <cell r="L32">
            <v>100</v>
          </cell>
          <cell r="M32">
            <v>4391400</v>
          </cell>
          <cell r="N32">
            <v>167300</v>
          </cell>
          <cell r="O32">
            <v>4558700</v>
          </cell>
          <cell r="P32">
            <v>96.330094105775771</v>
          </cell>
          <cell r="Q32">
            <v>3.6699058942242289</v>
          </cell>
        </row>
        <row r="33">
          <cell r="A33">
            <v>2000</v>
          </cell>
          <cell r="B33">
            <v>4323500</v>
          </cell>
          <cell r="C33">
            <v>197700</v>
          </cell>
          <cell r="D33">
            <v>110600</v>
          </cell>
          <cell r="E33">
            <v>87100</v>
          </cell>
          <cell r="F33">
            <v>4521200</v>
          </cell>
          <cell r="G33">
            <v>510000</v>
          </cell>
          <cell r="H33">
            <v>5031200</v>
          </cell>
          <cell r="I33">
            <v>85.933773254889488</v>
          </cell>
          <cell r="J33">
            <v>3.9294800445221814</v>
          </cell>
          <cell r="K33">
            <v>10.136746700588329</v>
          </cell>
          <cell r="L33">
            <v>100</v>
          </cell>
          <cell r="M33">
            <v>4388000</v>
          </cell>
          <cell r="N33">
            <v>133200</v>
          </cell>
          <cell r="O33">
            <v>4521200</v>
          </cell>
          <cell r="P33">
            <v>97.05387950101742</v>
          </cell>
          <cell r="Q33">
            <v>2.9461204989825802</v>
          </cell>
        </row>
        <row r="34">
          <cell r="A34">
            <v>2001</v>
          </cell>
          <cell r="B34">
            <v>4242000</v>
          </cell>
          <cell r="C34">
            <v>191400</v>
          </cell>
          <cell r="D34">
            <v>108600</v>
          </cell>
          <cell r="E34">
            <v>82800</v>
          </cell>
          <cell r="F34">
            <v>4433400</v>
          </cell>
          <cell r="G34">
            <v>484300</v>
          </cell>
          <cell r="H34">
            <v>4917700</v>
          </cell>
          <cell r="I34">
            <v>86.259836915631297</v>
          </cell>
          <cell r="J34">
            <v>3.8920633629542269</v>
          </cell>
          <cell r="K34">
            <v>9.8480997214144832</v>
          </cell>
          <cell r="L34">
            <v>100</v>
          </cell>
          <cell r="M34">
            <v>4305600</v>
          </cell>
          <cell r="N34">
            <v>127800</v>
          </cell>
          <cell r="O34">
            <v>4433400</v>
          </cell>
          <cell r="P34">
            <v>97.117336581404786</v>
          </cell>
          <cell r="Q34">
            <v>2.8826634185952145</v>
          </cell>
        </row>
        <row r="35">
          <cell r="A35">
            <v>2002</v>
          </cell>
          <cell r="B35">
            <v>4654200</v>
          </cell>
          <cell r="C35">
            <v>180300</v>
          </cell>
          <cell r="D35">
            <v>79100</v>
          </cell>
          <cell r="E35">
            <v>101200</v>
          </cell>
          <cell r="F35">
            <v>4834500</v>
          </cell>
          <cell r="G35">
            <v>519400</v>
          </cell>
          <cell r="H35">
            <v>5353900</v>
          </cell>
          <cell r="I35">
            <v>86.931022245465911</v>
          </cell>
          <cell r="J35">
            <v>3.3676385438652194</v>
          </cell>
          <cell r="K35">
            <v>9.7013392106688574</v>
          </cell>
          <cell r="L35">
            <v>100</v>
          </cell>
          <cell r="M35">
            <v>4691100</v>
          </cell>
          <cell r="N35">
            <v>143400</v>
          </cell>
          <cell r="O35">
            <v>4834500</v>
          </cell>
          <cell r="P35">
            <v>97.033819422897921</v>
          </cell>
          <cell r="Q35">
            <v>2.9661805771020795</v>
          </cell>
        </row>
        <row r="36">
          <cell r="A36">
            <v>2003</v>
          </cell>
          <cell r="B36">
            <v>4984600</v>
          </cell>
          <cell r="C36">
            <v>100100</v>
          </cell>
          <cell r="D36">
            <v>52700</v>
          </cell>
          <cell r="E36">
            <v>47400</v>
          </cell>
          <cell r="F36">
            <v>5084700</v>
          </cell>
          <cell r="G36">
            <v>516800</v>
          </cell>
          <cell r="H36">
            <v>5601500</v>
          </cell>
          <cell r="I36">
            <v>88.986878514683568</v>
          </cell>
          <cell r="J36">
            <v>1.7870213335713647</v>
          </cell>
          <cell r="K36">
            <v>9.2261001517450687</v>
          </cell>
          <cell r="L36">
            <v>100</v>
          </cell>
          <cell r="M36">
            <v>4997200</v>
          </cell>
          <cell r="N36">
            <v>87500</v>
          </cell>
          <cell r="O36">
            <v>5084700</v>
          </cell>
          <cell r="P36">
            <v>98.279151179027281</v>
          </cell>
          <cell r="Q36">
            <v>1.7208488209727222</v>
          </cell>
        </row>
        <row r="37">
          <cell r="A37">
            <v>2004</v>
          </cell>
          <cell r="B37">
            <v>5023700</v>
          </cell>
          <cell r="C37">
            <v>129500</v>
          </cell>
          <cell r="D37">
            <v>64300</v>
          </cell>
          <cell r="E37">
            <v>65200</v>
          </cell>
          <cell r="F37">
            <v>5153200</v>
          </cell>
          <cell r="G37">
            <v>546500</v>
          </cell>
          <cell r="H37">
            <v>5699700</v>
          </cell>
          <cell r="I37">
            <v>88.139726652279947</v>
          </cell>
          <cell r="J37">
            <v>2.2720494061090935</v>
          </cell>
          <cell r="K37">
            <v>9.5882239416109627</v>
          </cell>
          <cell r="L37">
            <v>100</v>
          </cell>
          <cell r="M37">
            <v>5050000</v>
          </cell>
          <cell r="N37">
            <v>103200</v>
          </cell>
          <cell r="O37">
            <v>5153200</v>
          </cell>
          <cell r="P37">
            <v>97.997360863152991</v>
          </cell>
          <cell r="Q37">
            <v>2.0026391368470078</v>
          </cell>
        </row>
        <row r="38">
          <cell r="A38" t="str">
            <v>　　（注）　昭和４７年以降の県外客には、本土経由（在住）外国人が含まれる。</v>
          </cell>
        </row>
      </sheetData>
      <sheetData sheetId="5">
        <row r="2">
          <cell r="B2" t="str">
            <v>■観光収入の推移（1972～2004）</v>
          </cell>
        </row>
        <row r="4">
          <cell r="B4" t="str">
            <v xml:space="preserve"> </v>
          </cell>
          <cell r="C4" t="str">
            <v>実　　　　　　　　    　　数</v>
          </cell>
          <cell r="L4" t="str">
            <v>対 前 年 比 (%)</v>
          </cell>
        </row>
        <row r="5">
          <cell r="D5" t="str">
            <v>観 光 客 一 人 当 た り 県 内 消 費 額 （円）</v>
          </cell>
          <cell r="K5" t="str">
            <v>観光収入</v>
          </cell>
          <cell r="L5" t="str">
            <v>観光</v>
          </cell>
          <cell r="M5" t="str">
            <v>観光客</v>
          </cell>
          <cell r="N5" t="str">
            <v>観光</v>
          </cell>
        </row>
        <row r="6">
          <cell r="B6" t="str">
            <v>年次</v>
          </cell>
          <cell r="C6" t="str">
            <v>観光客数</v>
          </cell>
          <cell r="D6" t="str">
            <v>総額</v>
          </cell>
          <cell r="E6" t="str">
            <v>宿泊費</v>
          </cell>
          <cell r="F6" t="str">
            <v>交通費</v>
          </cell>
          <cell r="G6" t="str">
            <v>土産費</v>
          </cell>
          <cell r="H6" t="str">
            <v>飲食費</v>
          </cell>
          <cell r="I6" t="str">
            <v>娯楽費</v>
          </cell>
          <cell r="J6" t="str">
            <v>その他</v>
          </cell>
          <cell r="K6" t="str">
            <v>（百万円）</v>
          </cell>
          <cell r="L6" t="str">
            <v>客数</v>
          </cell>
          <cell r="M6" t="str">
            <v>消費額</v>
          </cell>
          <cell r="N6" t="str">
            <v>収入</v>
          </cell>
        </row>
        <row r="7">
          <cell r="B7">
            <v>1972</v>
          </cell>
          <cell r="C7">
            <v>443692</v>
          </cell>
          <cell r="D7">
            <v>73132</v>
          </cell>
          <cell r="E7">
            <v>11608</v>
          </cell>
          <cell r="F7">
            <v>8330</v>
          </cell>
          <cell r="G7">
            <v>32925</v>
          </cell>
          <cell r="H7">
            <v>4320</v>
          </cell>
          <cell r="I7">
            <v>10576</v>
          </cell>
          <cell r="J7">
            <v>5373</v>
          </cell>
          <cell r="K7">
            <v>32448</v>
          </cell>
          <cell r="L7">
            <v>217.7</v>
          </cell>
          <cell r="M7">
            <v>103.1</v>
          </cell>
          <cell r="N7">
            <v>224.5</v>
          </cell>
        </row>
        <row r="8">
          <cell r="B8">
            <v>1973</v>
          </cell>
          <cell r="C8">
            <v>742644</v>
          </cell>
          <cell r="D8">
            <v>61919</v>
          </cell>
          <cell r="E8">
            <v>11047</v>
          </cell>
          <cell r="F8">
            <v>8317</v>
          </cell>
          <cell r="G8">
            <v>21382</v>
          </cell>
          <cell r="H8">
            <v>4449</v>
          </cell>
          <cell r="I8">
            <v>8266</v>
          </cell>
          <cell r="J8">
            <v>8458</v>
          </cell>
          <cell r="K8">
            <v>45984</v>
          </cell>
          <cell r="L8">
            <v>167.37827141350306</v>
          </cell>
          <cell r="M8">
            <v>84.667450637203956</v>
          </cell>
          <cell r="N8">
            <v>141.71597633136093</v>
          </cell>
        </row>
        <row r="9">
          <cell r="B9">
            <v>1974</v>
          </cell>
          <cell r="C9">
            <v>805255</v>
          </cell>
          <cell r="D9">
            <v>71656</v>
          </cell>
          <cell r="E9">
            <v>19990</v>
          </cell>
          <cell r="F9">
            <v>16276</v>
          </cell>
          <cell r="G9">
            <v>18396</v>
          </cell>
          <cell r="H9">
            <v>4302</v>
          </cell>
          <cell r="I9">
            <v>9897</v>
          </cell>
          <cell r="J9">
            <v>2795</v>
          </cell>
          <cell r="K9">
            <v>57701</v>
          </cell>
          <cell r="L9">
            <v>108.43082284378518</v>
          </cell>
          <cell r="M9">
            <v>115.72538316187277</v>
          </cell>
          <cell r="N9">
            <v>125.48060194850383</v>
          </cell>
        </row>
        <row r="10">
          <cell r="B10">
            <v>1975</v>
          </cell>
          <cell r="C10">
            <v>1558059</v>
          </cell>
          <cell r="D10">
            <v>80727</v>
          </cell>
          <cell r="E10">
            <v>21119</v>
          </cell>
          <cell r="F10">
            <v>11697</v>
          </cell>
          <cell r="G10">
            <v>21289</v>
          </cell>
          <cell r="H10">
            <v>10803</v>
          </cell>
          <cell r="I10">
            <v>8017</v>
          </cell>
          <cell r="J10">
            <v>7802</v>
          </cell>
          <cell r="K10">
            <v>125777</v>
          </cell>
          <cell r="L10">
            <v>193.48641113684485</v>
          </cell>
          <cell r="M10">
            <v>112.65909344646646</v>
          </cell>
          <cell r="N10">
            <v>217.98062425261259</v>
          </cell>
        </row>
        <row r="11">
          <cell r="B11">
            <v>1976</v>
          </cell>
          <cell r="C11">
            <v>836108</v>
          </cell>
          <cell r="D11">
            <v>76300</v>
          </cell>
          <cell r="E11">
            <v>18300</v>
          </cell>
          <cell r="F11">
            <v>20100</v>
          </cell>
          <cell r="G11">
            <v>18100</v>
          </cell>
          <cell r="H11">
            <v>10900</v>
          </cell>
          <cell r="I11">
            <v>8900</v>
          </cell>
          <cell r="J11">
            <v>0</v>
          </cell>
          <cell r="K11">
            <v>63795</v>
          </cell>
          <cell r="L11">
            <v>53.663436365375127</v>
          </cell>
          <cell r="M11">
            <v>94.516085076864002</v>
          </cell>
          <cell r="N11">
            <v>50.720720004452325</v>
          </cell>
        </row>
        <row r="12">
          <cell r="B12">
            <v>1977</v>
          </cell>
          <cell r="C12">
            <v>1201156</v>
          </cell>
          <cell r="D12">
            <v>82500</v>
          </cell>
          <cell r="E12">
            <v>19800</v>
          </cell>
          <cell r="F12">
            <v>23700</v>
          </cell>
          <cell r="G12">
            <v>17700</v>
          </cell>
          <cell r="H12">
            <v>12900</v>
          </cell>
          <cell r="I12">
            <v>8400</v>
          </cell>
          <cell r="J12">
            <v>0</v>
          </cell>
          <cell r="K12">
            <v>99095</v>
          </cell>
          <cell r="L12">
            <v>143.6603883708803</v>
          </cell>
          <cell r="M12">
            <v>108.12581913499344</v>
          </cell>
          <cell r="N12">
            <v>155.3334900854299</v>
          </cell>
        </row>
        <row r="13">
          <cell r="B13">
            <v>1978</v>
          </cell>
          <cell r="C13">
            <v>1502410</v>
          </cell>
          <cell r="D13">
            <v>88600</v>
          </cell>
          <cell r="E13">
            <v>22800</v>
          </cell>
          <cell r="F13">
            <v>21200</v>
          </cell>
          <cell r="G13">
            <v>17300</v>
          </cell>
          <cell r="H13">
            <v>12900</v>
          </cell>
          <cell r="I13">
            <v>8600</v>
          </cell>
          <cell r="J13">
            <v>5800</v>
          </cell>
          <cell r="K13">
            <v>133114</v>
          </cell>
          <cell r="L13">
            <v>125.08033927316684</v>
          </cell>
          <cell r="M13">
            <v>107.39393939393939</v>
          </cell>
          <cell r="N13">
            <v>134.32968363691407</v>
          </cell>
        </row>
        <row r="14">
          <cell r="B14">
            <v>1979</v>
          </cell>
          <cell r="C14">
            <v>1807941</v>
          </cell>
          <cell r="D14">
            <v>98800</v>
          </cell>
          <cell r="E14">
            <v>23300</v>
          </cell>
          <cell r="F14">
            <v>24000</v>
          </cell>
          <cell r="G14">
            <v>20900</v>
          </cell>
          <cell r="H14">
            <v>13500</v>
          </cell>
          <cell r="I14">
            <v>10300</v>
          </cell>
          <cell r="J14">
            <v>6800</v>
          </cell>
          <cell r="K14">
            <v>178625</v>
          </cell>
          <cell r="L14">
            <v>120.33606006349797</v>
          </cell>
          <cell r="M14">
            <v>111.51241534988714</v>
          </cell>
          <cell r="N14">
            <v>134.1894917138693</v>
          </cell>
        </row>
        <row r="15">
          <cell r="B15">
            <v>1980</v>
          </cell>
          <cell r="C15">
            <v>1808036</v>
          </cell>
          <cell r="D15">
            <v>99600</v>
          </cell>
          <cell r="E15">
            <v>23900</v>
          </cell>
          <cell r="F15">
            <v>23600</v>
          </cell>
          <cell r="G15">
            <v>21400</v>
          </cell>
          <cell r="H15">
            <v>13800</v>
          </cell>
          <cell r="I15">
            <v>10200</v>
          </cell>
          <cell r="J15">
            <v>6700</v>
          </cell>
          <cell r="K15">
            <v>180080</v>
          </cell>
          <cell r="L15">
            <v>100.00525459625065</v>
          </cell>
          <cell r="M15">
            <v>100.8097165991903</v>
          </cell>
          <cell r="N15">
            <v>100.81455563331001</v>
          </cell>
        </row>
        <row r="16">
          <cell r="B16">
            <v>1981</v>
          </cell>
          <cell r="C16">
            <v>1930023</v>
          </cell>
          <cell r="D16">
            <v>102100</v>
          </cell>
          <cell r="E16">
            <v>24700</v>
          </cell>
          <cell r="F16">
            <v>24100</v>
          </cell>
          <cell r="G16">
            <v>21200</v>
          </cell>
          <cell r="H16">
            <v>14700</v>
          </cell>
          <cell r="I16">
            <v>10700</v>
          </cell>
          <cell r="J16">
            <v>6700</v>
          </cell>
          <cell r="K16">
            <v>197055</v>
          </cell>
          <cell r="L16">
            <v>106.74693424245977</v>
          </cell>
          <cell r="M16">
            <v>102.51004016064257</v>
          </cell>
          <cell r="N16">
            <v>109.42636605952909</v>
          </cell>
        </row>
        <row r="17">
          <cell r="B17">
            <v>1982</v>
          </cell>
          <cell r="C17">
            <v>1898216</v>
          </cell>
          <cell r="D17">
            <v>105900</v>
          </cell>
          <cell r="E17">
            <v>25600</v>
          </cell>
          <cell r="F17">
            <v>26400</v>
          </cell>
          <cell r="G17">
            <v>20800</v>
          </cell>
          <cell r="H17">
            <v>15200</v>
          </cell>
          <cell r="I17">
            <v>11000</v>
          </cell>
          <cell r="J17">
            <v>6900</v>
          </cell>
          <cell r="K17">
            <v>201021</v>
          </cell>
          <cell r="L17">
            <v>98.351988551431774</v>
          </cell>
          <cell r="M17">
            <v>103.72184133202742</v>
          </cell>
          <cell r="N17">
            <v>102.01263606607291</v>
          </cell>
        </row>
        <row r="18">
          <cell r="B18">
            <v>1983</v>
          </cell>
          <cell r="C18">
            <v>1851994</v>
          </cell>
          <cell r="D18">
            <v>108800</v>
          </cell>
          <cell r="E18">
            <v>26600</v>
          </cell>
          <cell r="F18">
            <v>27300</v>
          </cell>
          <cell r="G18">
            <v>20800</v>
          </cell>
          <cell r="H18">
            <v>15700</v>
          </cell>
          <cell r="I18">
            <v>11400</v>
          </cell>
          <cell r="J18">
            <v>7000</v>
          </cell>
          <cell r="K18">
            <v>201497</v>
          </cell>
          <cell r="L18">
            <v>97.564976799268365</v>
          </cell>
          <cell r="M18">
            <v>102.73843248347498</v>
          </cell>
          <cell r="N18">
            <v>100.23679118102089</v>
          </cell>
        </row>
        <row r="19">
          <cell r="B19">
            <v>1984</v>
          </cell>
          <cell r="C19">
            <v>2053500</v>
          </cell>
          <cell r="D19">
            <v>111400</v>
          </cell>
          <cell r="E19">
            <v>27700</v>
          </cell>
          <cell r="F19">
            <v>28100</v>
          </cell>
          <cell r="G19">
            <v>21200</v>
          </cell>
          <cell r="H19">
            <v>16000</v>
          </cell>
          <cell r="I19">
            <v>11800</v>
          </cell>
          <cell r="J19">
            <v>6600</v>
          </cell>
          <cell r="K19">
            <v>228760</v>
          </cell>
          <cell r="L19">
            <v>110.88048881367867</v>
          </cell>
          <cell r="M19">
            <v>102.38970588235294</v>
          </cell>
          <cell r="N19">
            <v>113.53022625647031</v>
          </cell>
        </row>
        <row r="20">
          <cell r="B20">
            <v>1985</v>
          </cell>
          <cell r="C20">
            <v>2081900</v>
          </cell>
          <cell r="D20">
            <v>111900</v>
          </cell>
          <cell r="E20">
            <v>27800</v>
          </cell>
          <cell r="F20">
            <v>28300</v>
          </cell>
          <cell r="G20">
            <v>21000</v>
          </cell>
          <cell r="H20">
            <v>15900</v>
          </cell>
          <cell r="I20">
            <v>12100</v>
          </cell>
          <cell r="J20">
            <v>6800</v>
          </cell>
          <cell r="K20">
            <v>232965</v>
          </cell>
          <cell r="L20">
            <v>101.38300462624787</v>
          </cell>
          <cell r="M20">
            <v>100.44883303411132</v>
          </cell>
          <cell r="N20">
            <v>101.83817100891763</v>
          </cell>
        </row>
        <row r="21">
          <cell r="B21">
            <v>1986</v>
          </cell>
          <cell r="C21">
            <v>2028800</v>
          </cell>
          <cell r="D21">
            <v>112200</v>
          </cell>
          <cell r="E21">
            <v>27900</v>
          </cell>
          <cell r="F21">
            <v>28400</v>
          </cell>
          <cell r="G21">
            <v>21000</v>
          </cell>
          <cell r="H21">
            <v>15900</v>
          </cell>
          <cell r="I21">
            <v>12200</v>
          </cell>
          <cell r="J21">
            <v>6800</v>
          </cell>
          <cell r="K21">
            <v>227631</v>
          </cell>
          <cell r="L21">
            <v>97.449445218310188</v>
          </cell>
          <cell r="M21">
            <v>100.26809651474531</v>
          </cell>
          <cell r="N21">
            <v>97.710385680252401</v>
          </cell>
        </row>
        <row r="22">
          <cell r="B22">
            <v>1987</v>
          </cell>
          <cell r="C22">
            <v>2250700</v>
          </cell>
          <cell r="D22">
            <v>112600</v>
          </cell>
          <cell r="E22">
            <v>27900</v>
          </cell>
          <cell r="F22">
            <v>28500</v>
          </cell>
          <cell r="G22">
            <v>21000</v>
          </cell>
          <cell r="H22">
            <v>16100</v>
          </cell>
          <cell r="I22">
            <v>12300</v>
          </cell>
          <cell r="J22">
            <v>6800</v>
          </cell>
          <cell r="K22">
            <v>253429</v>
          </cell>
          <cell r="L22">
            <v>110.9375</v>
          </cell>
          <cell r="M22">
            <v>100.35650623885918</v>
          </cell>
          <cell r="N22">
            <v>111.3332542579877</v>
          </cell>
        </row>
        <row r="23">
          <cell r="B23">
            <v>1988</v>
          </cell>
          <cell r="C23">
            <v>2395400</v>
          </cell>
          <cell r="D23">
            <v>109600</v>
          </cell>
          <cell r="E23">
            <v>27900</v>
          </cell>
          <cell r="F23">
            <v>25400</v>
          </cell>
          <cell r="G23">
            <v>21000</v>
          </cell>
          <cell r="H23">
            <v>16100</v>
          </cell>
          <cell r="I23">
            <v>12300</v>
          </cell>
          <cell r="J23">
            <v>6800</v>
          </cell>
          <cell r="K23">
            <v>262536</v>
          </cell>
          <cell r="L23">
            <v>106.4291109432621</v>
          </cell>
          <cell r="M23">
            <v>97.335701598579035</v>
          </cell>
          <cell r="N23">
            <v>103.59351139766957</v>
          </cell>
        </row>
        <row r="24">
          <cell r="B24">
            <v>1989</v>
          </cell>
          <cell r="C24">
            <v>2671100</v>
          </cell>
          <cell r="D24">
            <v>109600</v>
          </cell>
          <cell r="E24">
            <v>27900</v>
          </cell>
          <cell r="F24">
            <v>24600</v>
          </cell>
          <cell r="G24">
            <v>21100</v>
          </cell>
          <cell r="H24">
            <v>16300</v>
          </cell>
          <cell r="I24">
            <v>12800</v>
          </cell>
          <cell r="J24">
            <v>7000</v>
          </cell>
          <cell r="K24">
            <v>292753</v>
          </cell>
          <cell r="L24">
            <v>111.5095599899808</v>
          </cell>
          <cell r="M24">
            <v>100</v>
          </cell>
          <cell r="N24">
            <v>111.50965962763202</v>
          </cell>
        </row>
        <row r="25">
          <cell r="B25">
            <v>1990</v>
          </cell>
          <cell r="C25">
            <v>2958200</v>
          </cell>
          <cell r="D25">
            <v>110700</v>
          </cell>
          <cell r="E25">
            <v>28400</v>
          </cell>
          <cell r="F25">
            <v>24700</v>
          </cell>
          <cell r="G25">
            <v>21000</v>
          </cell>
          <cell r="H25">
            <v>16500</v>
          </cell>
          <cell r="I25">
            <v>13100</v>
          </cell>
          <cell r="J25">
            <v>7000</v>
          </cell>
          <cell r="K25">
            <v>327473</v>
          </cell>
          <cell r="L25">
            <v>110.74838081689191</v>
          </cell>
          <cell r="M25">
            <v>101.0036496350365</v>
          </cell>
          <cell r="N25">
            <v>111.8598272263649</v>
          </cell>
        </row>
        <row r="26">
          <cell r="B26">
            <v>1991</v>
          </cell>
          <cell r="C26">
            <v>3014500</v>
          </cell>
          <cell r="D26">
            <v>111400</v>
          </cell>
          <cell r="E26">
            <v>28600</v>
          </cell>
          <cell r="F26">
            <v>24500</v>
          </cell>
          <cell r="G26">
            <v>20900</v>
          </cell>
          <cell r="H26">
            <v>16800</v>
          </cell>
          <cell r="I26">
            <v>13500</v>
          </cell>
          <cell r="J26">
            <v>7100</v>
          </cell>
          <cell r="K26">
            <v>335815</v>
          </cell>
          <cell r="L26">
            <v>101.90318436887296</v>
          </cell>
          <cell r="M26">
            <v>100.63233965672991</v>
          </cell>
          <cell r="N26">
            <v>102.54738558598724</v>
          </cell>
        </row>
        <row r="27">
          <cell r="B27">
            <v>1992</v>
          </cell>
          <cell r="C27">
            <v>3151900</v>
          </cell>
          <cell r="D27">
            <v>109200</v>
          </cell>
          <cell r="E27">
            <v>28200</v>
          </cell>
          <cell r="F27">
            <v>24300</v>
          </cell>
          <cell r="G27">
            <v>19100</v>
          </cell>
          <cell r="H27">
            <v>16600</v>
          </cell>
          <cell r="I27">
            <v>13900</v>
          </cell>
          <cell r="J27">
            <v>7100</v>
          </cell>
          <cell r="K27">
            <v>344187</v>
          </cell>
          <cell r="L27">
            <v>104.55796981257257</v>
          </cell>
          <cell r="M27">
            <v>98.025134649910228</v>
          </cell>
          <cell r="N27">
            <v>102.49303932224588</v>
          </cell>
        </row>
        <row r="28">
          <cell r="B28">
            <v>1993</v>
          </cell>
          <cell r="C28">
            <v>3186800</v>
          </cell>
          <cell r="D28">
            <v>107800</v>
          </cell>
          <cell r="E28">
            <v>26800</v>
          </cell>
          <cell r="F28">
            <v>24800</v>
          </cell>
          <cell r="G28">
            <v>18600</v>
          </cell>
          <cell r="H28">
            <v>15700</v>
          </cell>
          <cell r="I28">
            <v>14500</v>
          </cell>
          <cell r="J28">
            <v>7400</v>
          </cell>
          <cell r="K28">
            <v>343537</v>
          </cell>
          <cell r="L28">
            <v>101.10726863161904</v>
          </cell>
          <cell r="M28">
            <v>98.71794871794873</v>
          </cell>
          <cell r="N28">
            <v>99.811149171816481</v>
          </cell>
        </row>
        <row r="29">
          <cell r="B29">
            <v>1994</v>
          </cell>
          <cell r="C29">
            <v>3178900</v>
          </cell>
          <cell r="D29">
            <v>107500</v>
          </cell>
          <cell r="E29">
            <v>27300</v>
          </cell>
          <cell r="F29">
            <v>20700</v>
          </cell>
          <cell r="G29">
            <v>19200</v>
          </cell>
          <cell r="H29">
            <v>17500</v>
          </cell>
          <cell r="I29">
            <v>15000</v>
          </cell>
          <cell r="J29">
            <v>7800</v>
          </cell>
          <cell r="K29">
            <v>341732</v>
          </cell>
          <cell r="L29">
            <v>99.752102422492783</v>
          </cell>
          <cell r="M29">
            <v>99.721706864564013</v>
          </cell>
          <cell r="N29">
            <v>99.474583523754362</v>
          </cell>
        </row>
        <row r="30">
          <cell r="B30">
            <v>1995</v>
          </cell>
          <cell r="C30">
            <v>3278900</v>
          </cell>
          <cell r="D30">
            <v>108100</v>
          </cell>
          <cell r="E30">
            <v>27000</v>
          </cell>
          <cell r="F30">
            <v>21600</v>
          </cell>
          <cell r="G30">
            <v>19100</v>
          </cell>
          <cell r="H30">
            <v>17700</v>
          </cell>
          <cell r="I30">
            <v>15400</v>
          </cell>
          <cell r="J30">
            <v>7300</v>
          </cell>
          <cell r="K30">
            <v>354449</v>
          </cell>
          <cell r="L30">
            <v>103.14574223788102</v>
          </cell>
          <cell r="M30">
            <v>100.55813953488372</v>
          </cell>
          <cell r="N30">
            <v>103.72133718820595</v>
          </cell>
        </row>
        <row r="31">
          <cell r="B31">
            <v>1996</v>
          </cell>
          <cell r="C31">
            <v>3459500</v>
          </cell>
          <cell r="D31">
            <v>108200</v>
          </cell>
          <cell r="E31">
            <v>27100</v>
          </cell>
          <cell r="F31">
            <v>21500</v>
          </cell>
          <cell r="G31">
            <v>18900</v>
          </cell>
          <cell r="H31">
            <v>17900</v>
          </cell>
          <cell r="I31">
            <v>15700</v>
          </cell>
          <cell r="J31">
            <v>7100</v>
          </cell>
          <cell r="K31">
            <v>374318</v>
          </cell>
          <cell r="L31">
            <v>105.50794473756442</v>
          </cell>
          <cell r="M31">
            <v>100.09250693802034</v>
          </cell>
          <cell r="N31">
            <v>105.6056019342698</v>
          </cell>
        </row>
        <row r="32">
          <cell r="B32">
            <v>1997</v>
          </cell>
          <cell r="C32">
            <v>3867200</v>
          </cell>
          <cell r="D32">
            <v>107900</v>
          </cell>
          <cell r="E32">
            <v>26800</v>
          </cell>
          <cell r="F32">
            <v>21700</v>
          </cell>
          <cell r="G32">
            <v>18800</v>
          </cell>
          <cell r="H32">
            <v>17800</v>
          </cell>
          <cell r="I32">
            <v>15500</v>
          </cell>
          <cell r="J32">
            <v>7300</v>
          </cell>
          <cell r="K32">
            <v>417271</v>
          </cell>
          <cell r="L32">
            <v>111.78494002023413</v>
          </cell>
          <cell r="M32">
            <v>99.722735674676528</v>
          </cell>
          <cell r="N32">
            <v>111.47500253794902</v>
          </cell>
        </row>
        <row r="33">
          <cell r="B33">
            <v>1998</v>
          </cell>
          <cell r="C33">
            <v>4126500</v>
          </cell>
          <cell r="D33">
            <v>106600</v>
          </cell>
          <cell r="E33">
            <v>25700</v>
          </cell>
          <cell r="F33">
            <v>20500</v>
          </cell>
          <cell r="G33">
            <v>18500</v>
          </cell>
          <cell r="H33">
            <v>17700</v>
          </cell>
          <cell r="I33">
            <v>16700</v>
          </cell>
          <cell r="J33">
            <v>7500</v>
          </cell>
          <cell r="K33">
            <v>439885</v>
          </cell>
          <cell r="L33">
            <v>106.70510964004964</v>
          </cell>
          <cell r="M33">
            <v>98.795180722891558</v>
          </cell>
          <cell r="N33">
            <v>105.41949955784131</v>
          </cell>
        </row>
        <row r="34">
          <cell r="B34">
            <v>1999</v>
          </cell>
          <cell r="C34">
            <v>4558700</v>
          </cell>
          <cell r="D34">
            <v>102600</v>
          </cell>
          <cell r="E34">
            <v>26800</v>
          </cell>
          <cell r="F34">
            <v>19100</v>
          </cell>
          <cell r="G34">
            <v>17900</v>
          </cell>
          <cell r="H34">
            <v>17400</v>
          </cell>
          <cell r="I34">
            <v>16500</v>
          </cell>
          <cell r="J34">
            <v>4900</v>
          </cell>
          <cell r="K34">
            <v>467723</v>
          </cell>
          <cell r="L34">
            <v>110.47376711498849</v>
          </cell>
          <cell r="M34">
            <v>96.247654784240154</v>
          </cell>
          <cell r="N34">
            <v>106.328472214329</v>
          </cell>
        </row>
        <row r="35">
          <cell r="B35">
            <v>2000</v>
          </cell>
          <cell r="C35">
            <v>4521200</v>
          </cell>
          <cell r="D35">
            <v>91757.203822766329</v>
          </cell>
          <cell r="E35">
            <v>29536.056500126331</v>
          </cell>
          <cell r="F35">
            <v>19467.519138817435</v>
          </cell>
          <cell r="G35">
            <v>17905.623753980439</v>
          </cell>
          <cell r="H35">
            <v>14742.474780988518</v>
          </cell>
          <cell r="I35">
            <v>8075.9838421867325</v>
          </cell>
          <cell r="J35">
            <v>2029.5458066668796</v>
          </cell>
          <cell r="K35">
            <v>414852</v>
          </cell>
          <cell r="L35">
            <v>99.177397064952729</v>
          </cell>
          <cell r="M35">
            <v>89.431773879142298</v>
          </cell>
          <cell r="N35">
            <v>88.696087214013417</v>
          </cell>
        </row>
        <row r="36">
          <cell r="B36">
            <v>2001</v>
          </cell>
          <cell r="C36">
            <v>4433400</v>
          </cell>
          <cell r="D36">
            <v>85298</v>
          </cell>
          <cell r="E36">
            <v>25589</v>
          </cell>
          <cell r="F36">
            <v>10316</v>
          </cell>
          <cell r="G36">
            <v>20991</v>
          </cell>
          <cell r="H36">
            <v>17192</v>
          </cell>
          <cell r="I36">
            <v>7955</v>
          </cell>
          <cell r="J36">
            <v>3254</v>
          </cell>
          <cell r="K36">
            <v>378160</v>
          </cell>
          <cell r="L36">
            <v>98.058037689109085</v>
          </cell>
          <cell r="M36">
            <v>92.960755037762794</v>
          </cell>
          <cell r="N36">
            <v>91.155399998071601</v>
          </cell>
        </row>
        <row r="37">
          <cell r="B37">
            <v>2002</v>
          </cell>
          <cell r="C37">
            <v>4834500</v>
          </cell>
          <cell r="D37">
            <v>71704</v>
          </cell>
          <cell r="E37">
            <v>24595</v>
          </cell>
          <cell r="F37">
            <v>7760</v>
          </cell>
          <cell r="G37">
            <v>17622</v>
          </cell>
          <cell r="H37">
            <v>13834</v>
          </cell>
          <cell r="I37">
            <v>5664</v>
          </cell>
          <cell r="J37">
            <v>2228</v>
          </cell>
          <cell r="K37">
            <v>346632</v>
          </cell>
          <cell r="L37">
            <v>109.04723237244554</v>
          </cell>
          <cell r="M37">
            <v>84.062932307908738</v>
          </cell>
          <cell r="N37">
            <v>91.662788237782948</v>
          </cell>
        </row>
        <row r="38">
          <cell r="B38">
            <v>2003</v>
          </cell>
          <cell r="C38">
            <v>5084700</v>
          </cell>
          <cell r="D38">
            <v>73831.090546692998</v>
          </cell>
          <cell r="E38">
            <v>27846.718823253861</v>
          </cell>
          <cell r="F38">
            <v>6746.0544912992918</v>
          </cell>
          <cell r="G38">
            <v>16837.972971952215</v>
          </cell>
          <cell r="H38">
            <v>13977.382317910791</v>
          </cell>
          <cell r="I38">
            <v>5769.1727228080854</v>
          </cell>
          <cell r="J38">
            <v>2653.7892194687474</v>
          </cell>
          <cell r="K38">
            <v>375415</v>
          </cell>
          <cell r="L38">
            <v>105.17530251318647</v>
          </cell>
          <cell r="M38">
            <v>102.96648798768967</v>
          </cell>
          <cell r="N38">
            <v>108.30361882342081</v>
          </cell>
        </row>
        <row r="39">
          <cell r="B39">
            <v>2004</v>
          </cell>
          <cell r="C39">
            <v>5153200</v>
          </cell>
        </row>
        <row r="40">
          <cell r="B40" t="str">
            <v>　資料：県観光企画課「観光要覧」</v>
          </cell>
        </row>
        <row r="41">
          <cell r="B41" t="str">
            <v>　　注：観光客数は入域観光統計、個人消費額は観光客に対する任意アンケート調査による。</v>
          </cell>
        </row>
        <row r="42">
          <cell r="B42" t="str">
            <v>　　注：平成１２年の宿泊費には交通費が含まれている。</v>
          </cell>
        </row>
        <row r="43">
          <cell r="B43" t="str">
            <v>　　　※観光客消費額は、観光客一人当たり県内消費額の対前年比。</v>
          </cell>
        </row>
        <row r="44">
          <cell r="B44" t="str">
            <v>　　　※平成１２年から観光収入の積算において統計手法の変更があった。</v>
          </cell>
        </row>
        <row r="45">
          <cell r="B45" t="str">
            <v>　　　※平成１２年の観光収入の積算において統計手法の変更があった。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>■観光収入の推移</v>
          </cell>
        </row>
        <row r="4">
          <cell r="B4" t="str">
            <v xml:space="preserve"> </v>
          </cell>
          <cell r="G4" t="str">
            <v>観光客一人当たり県内消費額（円）</v>
          </cell>
          <cell r="M4" t="str">
            <v>対前年比（％）</v>
          </cell>
        </row>
        <row r="5">
          <cell r="C5" t="str">
            <v>観光客数</v>
          </cell>
          <cell r="D5" t="str">
            <v xml:space="preserve"> 総消費単価</v>
          </cell>
          <cell r="K5" t="str">
            <v>観光収入</v>
          </cell>
          <cell r="L5" t="str">
            <v>観光</v>
          </cell>
          <cell r="M5" t="str">
            <v>観光消</v>
          </cell>
          <cell r="N5" t="str">
            <v>観光</v>
          </cell>
        </row>
        <row r="6">
          <cell r="B6" t="str">
            <v>年次</v>
          </cell>
          <cell r="C6" t="str">
            <v>（人）</v>
          </cell>
          <cell r="E6" t="str">
            <v>宿泊費</v>
          </cell>
          <cell r="F6" t="str">
            <v>交通費</v>
          </cell>
          <cell r="G6" t="str">
            <v>土産費</v>
          </cell>
          <cell r="H6" t="str">
            <v>飲食費</v>
          </cell>
          <cell r="I6" t="str">
            <v>娯楽費</v>
          </cell>
          <cell r="J6" t="str">
            <v>その他</v>
          </cell>
          <cell r="K6" t="str">
            <v>（百万円）</v>
          </cell>
          <cell r="L6" t="str">
            <v>客数</v>
          </cell>
          <cell r="M6" t="str">
            <v>費単価</v>
          </cell>
          <cell r="N6" t="str">
            <v>収入</v>
          </cell>
        </row>
        <row r="7">
          <cell r="B7">
            <v>1972</v>
          </cell>
          <cell r="C7">
            <v>443692</v>
          </cell>
          <cell r="D7">
            <v>73132</v>
          </cell>
          <cell r="E7">
            <v>11608</v>
          </cell>
          <cell r="F7">
            <v>8330</v>
          </cell>
          <cell r="G7">
            <v>32925</v>
          </cell>
          <cell r="H7">
            <v>4320</v>
          </cell>
          <cell r="I7">
            <v>10576</v>
          </cell>
          <cell r="J7">
            <v>5373</v>
          </cell>
          <cell r="K7">
            <v>32448</v>
          </cell>
          <cell r="L7">
            <v>217.7</v>
          </cell>
          <cell r="M7">
            <v>103.1</v>
          </cell>
          <cell r="N7">
            <v>224.5</v>
          </cell>
        </row>
        <row r="8">
          <cell r="B8">
            <v>1973</v>
          </cell>
          <cell r="C8">
            <v>742644</v>
          </cell>
          <cell r="D8">
            <v>61919</v>
          </cell>
          <cell r="E8">
            <v>11047</v>
          </cell>
          <cell r="F8">
            <v>8317</v>
          </cell>
          <cell r="G8">
            <v>21382</v>
          </cell>
          <cell r="H8">
            <v>4449</v>
          </cell>
          <cell r="I8">
            <v>8266</v>
          </cell>
          <cell r="J8">
            <v>8458</v>
          </cell>
          <cell r="K8">
            <v>45984</v>
          </cell>
          <cell r="L8">
            <v>167.37827141350306</v>
          </cell>
          <cell r="M8">
            <v>84.667450637203956</v>
          </cell>
          <cell r="N8">
            <v>141.71597633136093</v>
          </cell>
        </row>
        <row r="9">
          <cell r="B9">
            <v>1974</v>
          </cell>
          <cell r="C9">
            <v>805255</v>
          </cell>
          <cell r="D9">
            <v>71656</v>
          </cell>
          <cell r="E9">
            <v>19990</v>
          </cell>
          <cell r="F9">
            <v>16276</v>
          </cell>
          <cell r="G9">
            <v>18396</v>
          </cell>
          <cell r="H9">
            <v>4302</v>
          </cell>
          <cell r="I9">
            <v>9897</v>
          </cell>
          <cell r="J9">
            <v>2795</v>
          </cell>
          <cell r="K9">
            <v>57701</v>
          </cell>
          <cell r="L9">
            <v>108.43082284378518</v>
          </cell>
          <cell r="M9">
            <v>115.72538316187277</v>
          </cell>
          <cell r="N9">
            <v>125.48060194850383</v>
          </cell>
        </row>
        <row r="10">
          <cell r="B10">
            <v>1975</v>
          </cell>
          <cell r="C10">
            <v>1558059</v>
          </cell>
          <cell r="D10">
            <v>80727</v>
          </cell>
          <cell r="E10">
            <v>21119</v>
          </cell>
          <cell r="F10">
            <v>11697</v>
          </cell>
          <cell r="G10">
            <v>21289</v>
          </cell>
          <cell r="H10">
            <v>10803</v>
          </cell>
          <cell r="I10">
            <v>8017</v>
          </cell>
          <cell r="J10">
            <v>7802</v>
          </cell>
          <cell r="K10">
            <v>125777</v>
          </cell>
          <cell r="L10">
            <v>193.48641113684485</v>
          </cell>
          <cell r="M10">
            <v>112.65909344646646</v>
          </cell>
          <cell r="N10">
            <v>217.98062425261259</v>
          </cell>
        </row>
        <row r="11">
          <cell r="B11">
            <v>1976</v>
          </cell>
          <cell r="C11">
            <v>836108</v>
          </cell>
          <cell r="D11">
            <v>76300</v>
          </cell>
          <cell r="E11">
            <v>18300</v>
          </cell>
          <cell r="F11">
            <v>20100</v>
          </cell>
          <cell r="G11">
            <v>18100</v>
          </cell>
          <cell r="H11">
            <v>10900</v>
          </cell>
          <cell r="I11">
            <v>8900</v>
          </cell>
          <cell r="J11">
            <v>0</v>
          </cell>
          <cell r="K11">
            <v>63795</v>
          </cell>
          <cell r="L11">
            <v>53.663436365375127</v>
          </cell>
          <cell r="M11">
            <v>94.516085076864002</v>
          </cell>
          <cell r="N11">
            <v>50.720720004452325</v>
          </cell>
        </row>
        <row r="12">
          <cell r="B12">
            <v>1977</v>
          </cell>
          <cell r="C12">
            <v>1201156</v>
          </cell>
          <cell r="D12">
            <v>82500</v>
          </cell>
          <cell r="E12">
            <v>19800</v>
          </cell>
          <cell r="F12">
            <v>23700</v>
          </cell>
          <cell r="G12">
            <v>17700</v>
          </cell>
          <cell r="H12">
            <v>12900</v>
          </cell>
          <cell r="I12">
            <v>8400</v>
          </cell>
          <cell r="J12">
            <v>0</v>
          </cell>
          <cell r="K12">
            <v>99095</v>
          </cell>
          <cell r="L12">
            <v>143.6603883708803</v>
          </cell>
          <cell r="M12">
            <v>108.12581913499344</v>
          </cell>
          <cell r="N12">
            <v>155.3334900854299</v>
          </cell>
        </row>
        <row r="13">
          <cell r="B13">
            <v>1978</v>
          </cell>
          <cell r="C13">
            <v>1502410</v>
          </cell>
          <cell r="D13">
            <v>78454.653284671542</v>
          </cell>
          <cell r="E13">
            <v>20189.233576642338</v>
          </cell>
          <cell r="F13">
            <v>18772.445255474457</v>
          </cell>
          <cell r="G13">
            <v>15319.023722627739</v>
          </cell>
          <cell r="H13">
            <v>11422.855839416061</v>
          </cell>
          <cell r="I13">
            <v>7615.2372262773733</v>
          </cell>
          <cell r="J13">
            <v>5135.8576642335775</v>
          </cell>
          <cell r="K13">
            <v>117871.05564142337</v>
          </cell>
          <cell r="L13">
            <v>125.08033927316684</v>
          </cell>
          <cell r="M13">
            <v>95.0965494359655</v>
          </cell>
          <cell r="N13">
            <v>118.94753079511921</v>
          </cell>
        </row>
        <row r="14">
          <cell r="B14">
            <v>1979</v>
          </cell>
          <cell r="C14">
            <v>1807941</v>
          </cell>
          <cell r="D14">
            <v>87486.678832116784</v>
          </cell>
          <cell r="E14">
            <v>20631.979927007298</v>
          </cell>
          <cell r="F14">
            <v>21251.824817518249</v>
          </cell>
          <cell r="G14">
            <v>18506.797445255474</v>
          </cell>
          <cell r="H14">
            <v>11954.151459854014</v>
          </cell>
          <cell r="I14">
            <v>9120.5748175182471</v>
          </cell>
          <cell r="J14">
            <v>6021.3503649635031</v>
          </cell>
          <cell r="K14">
            <v>158170.75361441605</v>
          </cell>
          <cell r="L14">
            <v>120.33606006349797</v>
          </cell>
          <cell r="M14">
            <v>111.51241534988711</v>
          </cell>
          <cell r="N14">
            <v>134.1896471136975</v>
          </cell>
        </row>
        <row r="15">
          <cell r="B15">
            <v>1980</v>
          </cell>
          <cell r="C15">
            <v>1808036</v>
          </cell>
          <cell r="D15">
            <v>88195.072992700734</v>
          </cell>
          <cell r="E15">
            <v>21163.275547445257</v>
          </cell>
          <cell r="F15">
            <v>20897.627737226278</v>
          </cell>
          <cell r="G15">
            <v>18949.543795620441</v>
          </cell>
          <cell r="H15">
            <v>12219.799270072994</v>
          </cell>
          <cell r="I15">
            <v>9032.0255474452551</v>
          </cell>
          <cell r="J15">
            <v>5932.8010948905112</v>
          </cell>
          <cell r="K15">
            <v>159459.86699343065</v>
          </cell>
          <cell r="L15">
            <v>100.00525459625065</v>
          </cell>
          <cell r="M15">
            <v>100.80971659919028</v>
          </cell>
          <cell r="N15">
            <v>100.81501374277899</v>
          </cell>
        </row>
        <row r="16">
          <cell r="B16">
            <v>1981</v>
          </cell>
          <cell r="C16">
            <v>1930023</v>
          </cell>
          <cell r="D16">
            <v>90408.804744525551</v>
          </cell>
          <cell r="E16">
            <v>21871.6697080292</v>
          </cell>
          <cell r="F16">
            <v>21340.374087591241</v>
          </cell>
          <cell r="G16">
            <v>18772.445255474453</v>
          </cell>
          <cell r="H16">
            <v>13016.742700729927</v>
          </cell>
          <cell r="I16">
            <v>9474.7718978102184</v>
          </cell>
          <cell r="J16">
            <v>5932.8010948905112</v>
          </cell>
          <cell r="K16">
            <v>174491.07255944345</v>
          </cell>
          <cell r="L16">
            <v>106.74693424245977</v>
          </cell>
          <cell r="M16">
            <v>102.51004016064257</v>
          </cell>
          <cell r="N16">
            <v>109.42632516220024</v>
          </cell>
        </row>
        <row r="17">
          <cell r="B17">
            <v>1982</v>
          </cell>
          <cell r="C17">
            <v>1898216</v>
          </cell>
          <cell r="D17">
            <v>93773.677007299266</v>
          </cell>
          <cell r="E17">
            <v>22668.613138686131</v>
          </cell>
          <cell r="F17">
            <v>23377.00729927007</v>
          </cell>
          <cell r="G17">
            <v>18418.248175182482</v>
          </cell>
          <cell r="H17">
            <v>13459.489051094888</v>
          </cell>
          <cell r="I17">
            <v>9740.4197080291979</v>
          </cell>
          <cell r="J17">
            <v>6109.899635036496</v>
          </cell>
          <cell r="K17">
            <v>178002.69407408757</v>
          </cell>
          <cell r="L17">
            <v>98.351988551431774</v>
          </cell>
          <cell r="M17">
            <v>103.72184133202742</v>
          </cell>
          <cell r="N17">
            <v>102.01249351220983</v>
          </cell>
        </row>
        <row r="18">
          <cell r="B18">
            <v>1983</v>
          </cell>
          <cell r="C18">
            <v>1851994</v>
          </cell>
          <cell r="D18">
            <v>96341.605839416065</v>
          </cell>
          <cell r="E18">
            <v>23554.105839416057</v>
          </cell>
          <cell r="F18">
            <v>24173.950729927012</v>
          </cell>
          <cell r="G18">
            <v>18418.248175182482</v>
          </cell>
          <cell r="H18">
            <v>13902.235401459855</v>
          </cell>
          <cell r="I18">
            <v>10094.616788321169</v>
          </cell>
          <cell r="J18">
            <v>6198.4489051094897</v>
          </cell>
          <cell r="K18">
            <v>178424.0759649635</v>
          </cell>
          <cell r="L18">
            <v>97.564976799268365</v>
          </cell>
          <cell r="M18">
            <v>102.73843248347499</v>
          </cell>
          <cell r="N18">
            <v>100.23672781643437</v>
          </cell>
        </row>
        <row r="19">
          <cell r="B19">
            <v>1984</v>
          </cell>
          <cell r="C19">
            <v>2053500</v>
          </cell>
          <cell r="D19">
            <v>98643.886861313862</v>
          </cell>
          <cell r="E19">
            <v>24528.147810218976</v>
          </cell>
          <cell r="F19">
            <v>24882.344890510947</v>
          </cell>
          <cell r="G19">
            <v>18772.445255474453</v>
          </cell>
          <cell r="H19">
            <v>14167.883211678831</v>
          </cell>
          <cell r="I19">
            <v>10448.813868613137</v>
          </cell>
          <cell r="J19">
            <v>5844.2518248175174</v>
          </cell>
          <cell r="K19">
            <v>202565.221669708</v>
          </cell>
          <cell r="L19">
            <v>110.88048881367867</v>
          </cell>
          <cell r="M19">
            <v>102.38970588235293</v>
          </cell>
          <cell r="N19">
            <v>113.53020637724083</v>
          </cell>
        </row>
        <row r="20">
          <cell r="B20">
            <v>1985</v>
          </cell>
          <cell r="C20">
            <v>2081900</v>
          </cell>
          <cell r="D20">
            <v>99086.633211678825</v>
          </cell>
          <cell r="E20">
            <v>24616.697080291971</v>
          </cell>
          <cell r="F20">
            <v>25059.443430656931</v>
          </cell>
          <cell r="G20">
            <v>18595.346715328466</v>
          </cell>
          <cell r="H20">
            <v>14079.333941605839</v>
          </cell>
          <cell r="I20">
            <v>10714.461678832115</v>
          </cell>
          <cell r="J20">
            <v>6021.3503649635031</v>
          </cell>
          <cell r="K20">
            <v>206288.46168339413</v>
          </cell>
          <cell r="L20">
            <v>101.38300462624787</v>
          </cell>
          <cell r="M20">
            <v>100.44883303411132</v>
          </cell>
          <cell r="N20">
            <v>101.83804504198507</v>
          </cell>
        </row>
        <row r="21">
          <cell r="B21">
            <v>1986</v>
          </cell>
          <cell r="C21">
            <v>2028800</v>
          </cell>
          <cell r="D21">
            <v>99352.281021897812</v>
          </cell>
          <cell r="E21">
            <v>24705.246350364963</v>
          </cell>
          <cell r="F21">
            <v>25147.99270072993</v>
          </cell>
          <cell r="G21">
            <v>18595.346715328466</v>
          </cell>
          <cell r="H21">
            <v>14079.333941605841</v>
          </cell>
          <cell r="I21">
            <v>10803.010948905108</v>
          </cell>
          <cell r="J21">
            <v>6021.350364963504</v>
          </cell>
          <cell r="K21">
            <v>201565.90773722628</v>
          </cell>
          <cell r="L21">
            <v>97.449445218310188</v>
          </cell>
          <cell r="M21">
            <v>100.26809651474531</v>
          </cell>
          <cell r="N21">
            <v>97.710703784579152</v>
          </cell>
        </row>
        <row r="22">
          <cell r="B22">
            <v>1987</v>
          </cell>
          <cell r="C22">
            <v>2250700</v>
          </cell>
          <cell r="D22">
            <v>99706.478102189765</v>
          </cell>
          <cell r="E22">
            <v>24705.24635036496</v>
          </cell>
          <cell r="F22">
            <v>25236.541970802919</v>
          </cell>
          <cell r="G22">
            <v>18595.346715328462</v>
          </cell>
          <cell r="H22">
            <v>14256.432481751821</v>
          </cell>
          <cell r="I22">
            <v>10891.5602189781</v>
          </cell>
          <cell r="J22">
            <v>6021.3503649635031</v>
          </cell>
          <cell r="K22">
            <v>224409.37026459852</v>
          </cell>
          <cell r="L22">
            <v>110.9375</v>
          </cell>
          <cell r="M22">
            <v>100.35650623885917</v>
          </cell>
          <cell r="N22">
            <v>111.33299910873438</v>
          </cell>
        </row>
        <row r="23">
          <cell r="B23">
            <v>1988</v>
          </cell>
          <cell r="C23">
            <v>2395400</v>
          </cell>
          <cell r="D23">
            <v>97050</v>
          </cell>
          <cell r="E23">
            <v>24705.246350364963</v>
          </cell>
          <cell r="F23">
            <v>22491.514598540147</v>
          </cell>
          <cell r="G23">
            <v>18595.346715328469</v>
          </cell>
          <cell r="H23">
            <v>14256.432481751825</v>
          </cell>
          <cell r="I23">
            <v>10891.560218978102</v>
          </cell>
          <cell r="J23">
            <v>6021.350364963504</v>
          </cell>
          <cell r="K23">
            <v>232473.57</v>
          </cell>
          <cell r="L23">
            <v>106.4291109432621</v>
          </cell>
          <cell r="M23">
            <v>97.33570159857905</v>
          </cell>
          <cell r="N23">
            <v>103.59352184175424</v>
          </cell>
        </row>
        <row r="24">
          <cell r="B24">
            <v>1989</v>
          </cell>
          <cell r="C24">
            <v>2671100</v>
          </cell>
          <cell r="D24">
            <v>97050</v>
          </cell>
          <cell r="E24">
            <v>24705.246350364963</v>
          </cell>
          <cell r="F24">
            <v>21783.120437956204</v>
          </cell>
          <cell r="G24">
            <v>18683.895985401457</v>
          </cell>
          <cell r="H24">
            <v>14433.531021897812</v>
          </cell>
          <cell r="I24">
            <v>11334.306569343065</v>
          </cell>
          <cell r="J24">
            <v>6198.4489051094897</v>
          </cell>
          <cell r="K24">
            <v>259230.255</v>
          </cell>
          <cell r="L24">
            <v>111.5095599899808</v>
          </cell>
          <cell r="M24">
            <v>100</v>
          </cell>
          <cell r="N24">
            <v>111.50955998998079</v>
          </cell>
        </row>
        <row r="25">
          <cell r="B25">
            <v>1990</v>
          </cell>
          <cell r="C25">
            <v>2958200</v>
          </cell>
          <cell r="D25">
            <v>98024.041970802922</v>
          </cell>
          <cell r="E25">
            <v>25147.99270072993</v>
          </cell>
          <cell r="F25">
            <v>21871.6697080292</v>
          </cell>
          <cell r="G25">
            <v>18595.346715328469</v>
          </cell>
          <cell r="H25">
            <v>14610.629562043796</v>
          </cell>
          <cell r="I25">
            <v>11599.954379562045</v>
          </cell>
          <cell r="J25">
            <v>6198.4489051094897</v>
          </cell>
          <cell r="K25">
            <v>289974.72095802915</v>
          </cell>
          <cell r="L25">
            <v>110.74838081689191</v>
          </cell>
          <cell r="M25">
            <v>101.0036496350365</v>
          </cell>
          <cell r="N25">
            <v>111.85990653676946</v>
          </cell>
        </row>
        <row r="26">
          <cell r="B26">
            <v>1991</v>
          </cell>
          <cell r="C26">
            <v>3014500</v>
          </cell>
          <cell r="D26">
            <v>98643.886861313862</v>
          </cell>
          <cell r="E26">
            <v>25325.091240875907</v>
          </cell>
          <cell r="F26">
            <v>21694.571167883212</v>
          </cell>
          <cell r="G26">
            <v>18506.79744525547</v>
          </cell>
          <cell r="H26">
            <v>14876.277372262773</v>
          </cell>
          <cell r="I26">
            <v>11954.151459854014</v>
          </cell>
          <cell r="J26">
            <v>6286.9981751824826</v>
          </cell>
          <cell r="K26">
            <v>297361.99694343068</v>
          </cell>
          <cell r="L26">
            <v>101.90318436887296</v>
          </cell>
          <cell r="M26">
            <v>100.6323396567299</v>
          </cell>
          <cell r="N26">
            <v>102.54755861510796</v>
          </cell>
        </row>
        <row r="27">
          <cell r="B27">
            <v>1992</v>
          </cell>
          <cell r="C27">
            <v>3151900</v>
          </cell>
          <cell r="D27">
            <v>96695.802919708018</v>
          </cell>
          <cell r="E27">
            <v>24970.894160583943</v>
          </cell>
          <cell r="F27">
            <v>21517.472627737225</v>
          </cell>
          <cell r="G27">
            <v>16912.910583941601</v>
          </cell>
          <cell r="H27">
            <v>14699.178832116786</v>
          </cell>
          <cell r="I27">
            <v>12308.348540145984</v>
          </cell>
          <cell r="J27">
            <v>6286.9981751824807</v>
          </cell>
          <cell r="K27">
            <v>304775.5012226277</v>
          </cell>
          <cell r="L27">
            <v>104.55796981257257</v>
          </cell>
          <cell r="M27">
            <v>98.025134649910228</v>
          </cell>
          <cell r="N27">
            <v>102.49309069598672</v>
          </cell>
        </row>
        <row r="28">
          <cell r="B28">
            <v>1993</v>
          </cell>
          <cell r="C28">
            <v>3186800</v>
          </cell>
          <cell r="D28">
            <v>95456.113138686138</v>
          </cell>
          <cell r="E28">
            <v>23731.204379562045</v>
          </cell>
          <cell r="F28">
            <v>21960.218978102192</v>
          </cell>
          <cell r="G28">
            <v>16470.164233576645</v>
          </cell>
          <cell r="H28">
            <v>13902.235401459853</v>
          </cell>
          <cell r="I28">
            <v>12839.644160583943</v>
          </cell>
          <cell r="J28">
            <v>6552.6459854014602</v>
          </cell>
          <cell r="K28">
            <v>304199.54135036498</v>
          </cell>
          <cell r="L28">
            <v>101.10726863161904</v>
          </cell>
          <cell r="M28">
            <v>98.717948717948744</v>
          </cell>
          <cell r="N28">
            <v>99.811021597880341</v>
          </cell>
        </row>
        <row r="29">
          <cell r="B29">
            <v>1994</v>
          </cell>
          <cell r="C29">
            <v>3178900</v>
          </cell>
          <cell r="D29">
            <v>95190.465328467151</v>
          </cell>
          <cell r="E29">
            <v>24173.950729927004</v>
          </cell>
          <cell r="F29">
            <v>18329.69890510949</v>
          </cell>
          <cell r="G29">
            <v>17001.459854014596</v>
          </cell>
          <cell r="H29">
            <v>15496.122262773722</v>
          </cell>
          <cell r="I29">
            <v>13282.390510948906</v>
          </cell>
          <cell r="J29">
            <v>6906.8430656934297</v>
          </cell>
          <cell r="K29">
            <v>302600.97023266426</v>
          </cell>
          <cell r="L29">
            <v>99.752102422492783</v>
          </cell>
          <cell r="M29">
            <v>99.721706864563998</v>
          </cell>
          <cell r="N29">
            <v>99.474499168997909</v>
          </cell>
        </row>
        <row r="30">
          <cell r="B30">
            <v>1995</v>
          </cell>
          <cell r="C30">
            <v>3278900</v>
          </cell>
          <cell r="D30">
            <v>95721.76094890511</v>
          </cell>
          <cell r="E30">
            <v>23908.302919708029</v>
          </cell>
          <cell r="F30">
            <v>19126.642335766421</v>
          </cell>
          <cell r="G30">
            <v>16912.910583941604</v>
          </cell>
          <cell r="H30">
            <v>15673.220802919706</v>
          </cell>
          <cell r="I30">
            <v>13636.587591240876</v>
          </cell>
          <cell r="J30">
            <v>6464.0967153284673</v>
          </cell>
          <cell r="K30">
            <v>313862.081975365</v>
          </cell>
          <cell r="L30">
            <v>103.14574223788102</v>
          </cell>
          <cell r="M30">
            <v>100.55813953488372</v>
          </cell>
          <cell r="N30">
            <v>103.7214394038599</v>
          </cell>
        </row>
        <row r="31">
          <cell r="B31">
            <v>1996</v>
          </cell>
          <cell r="C31">
            <v>3459500</v>
          </cell>
          <cell r="D31">
            <v>95810.310218978091</v>
          </cell>
          <cell r="E31">
            <v>23996.852189781017</v>
          </cell>
          <cell r="F31">
            <v>19038.093065693429</v>
          </cell>
          <cell r="G31">
            <v>16735.812043795617</v>
          </cell>
          <cell r="H31">
            <v>15850.319343065692</v>
          </cell>
          <cell r="I31">
            <v>13902.235401459853</v>
          </cell>
          <cell r="J31">
            <v>6286.9981751824807</v>
          </cell>
          <cell r="K31">
            <v>331455.76820255467</v>
          </cell>
          <cell r="L31">
            <v>105.50794473756442</v>
          </cell>
          <cell r="M31">
            <v>100.09250693802035</v>
          </cell>
          <cell r="N31">
            <v>105.60554690660932</v>
          </cell>
        </row>
        <row r="32">
          <cell r="B32">
            <v>1997</v>
          </cell>
          <cell r="C32">
            <v>3867200</v>
          </cell>
          <cell r="D32">
            <v>95544.662408759134</v>
          </cell>
          <cell r="E32">
            <v>23731.204379562045</v>
          </cell>
          <cell r="F32">
            <v>19215.191605839416</v>
          </cell>
          <cell r="G32">
            <v>16647.262773722632</v>
          </cell>
          <cell r="H32">
            <v>15761.770072992706</v>
          </cell>
          <cell r="I32">
            <v>13725.136861313869</v>
          </cell>
          <cell r="J32">
            <v>6464.0967153284673</v>
          </cell>
          <cell r="K32">
            <v>369490.31846715329</v>
          </cell>
          <cell r="L32">
            <v>111.78494002023413</v>
          </cell>
          <cell r="M32">
            <v>99.722735674676542</v>
          </cell>
          <cell r="N32">
            <v>111.47500026047382</v>
          </cell>
        </row>
        <row r="33">
          <cell r="B33">
            <v>1998</v>
          </cell>
          <cell r="C33">
            <v>4126500</v>
          </cell>
          <cell r="D33">
            <v>94393.521897810235</v>
          </cell>
          <cell r="E33">
            <v>22757.16240875913</v>
          </cell>
          <cell r="F33">
            <v>18152.600364963506</v>
          </cell>
          <cell r="G33">
            <v>16381.614963503655</v>
          </cell>
          <cell r="H33">
            <v>15673.220802919712</v>
          </cell>
          <cell r="I33">
            <v>14787.728102189785</v>
          </cell>
          <cell r="J33">
            <v>6641.1952554744539</v>
          </cell>
          <cell r="K33">
            <v>389514.8681113139</v>
          </cell>
          <cell r="L33">
            <v>106.70510964004964</v>
          </cell>
          <cell r="M33">
            <v>98.795180722891573</v>
          </cell>
          <cell r="N33">
            <v>105.41950590944664</v>
          </cell>
        </row>
        <row r="34">
          <cell r="B34">
            <v>1999</v>
          </cell>
          <cell r="C34">
            <v>4558700</v>
          </cell>
          <cell r="D34">
            <v>90851.551094890514</v>
          </cell>
          <cell r="E34">
            <v>23731.204379562045</v>
          </cell>
          <cell r="F34">
            <v>16912.910583941604</v>
          </cell>
          <cell r="G34">
            <v>15850.319343065692</v>
          </cell>
          <cell r="H34">
            <v>15407.572992700729</v>
          </cell>
          <cell r="I34">
            <v>14610.629562043794</v>
          </cell>
          <cell r="J34">
            <v>4338.9142335766428</v>
          </cell>
          <cell r="K34">
            <v>414164.96597627742</v>
          </cell>
          <cell r="L34">
            <v>110.47376711498849</v>
          </cell>
          <cell r="M34">
            <v>96.24765478424014</v>
          </cell>
          <cell r="N34">
            <v>106.32840999997954</v>
          </cell>
        </row>
        <row r="35">
          <cell r="B35">
            <v>2000</v>
          </cell>
          <cell r="C35">
            <v>4521200</v>
          </cell>
          <cell r="D35">
            <v>91757.203822766329</v>
          </cell>
          <cell r="E35">
            <v>29536.056500126331</v>
          </cell>
          <cell r="F35">
            <v>19467.519138817435</v>
          </cell>
          <cell r="G35">
            <v>17905.623753980439</v>
          </cell>
          <cell r="H35">
            <v>14742.474780988518</v>
          </cell>
          <cell r="I35">
            <v>8075.9838421867325</v>
          </cell>
          <cell r="J35">
            <v>2029.5458066668796</v>
          </cell>
          <cell r="K35">
            <v>414852</v>
          </cell>
          <cell r="L35">
            <v>99.177397064952729</v>
          </cell>
          <cell r="M35">
            <v>100.99684894419678</v>
          </cell>
          <cell r="N35">
            <v>100.16588414766157</v>
          </cell>
        </row>
        <row r="36">
          <cell r="B36">
            <v>2001</v>
          </cell>
          <cell r="C36">
            <v>4433400</v>
          </cell>
          <cell r="D36">
            <v>85298</v>
          </cell>
          <cell r="E36">
            <v>25589</v>
          </cell>
          <cell r="F36">
            <v>10316</v>
          </cell>
          <cell r="G36">
            <v>20991</v>
          </cell>
          <cell r="H36">
            <v>17192</v>
          </cell>
          <cell r="I36">
            <v>7955</v>
          </cell>
          <cell r="J36">
            <v>3254</v>
          </cell>
          <cell r="K36">
            <v>378160</v>
          </cell>
          <cell r="L36">
            <v>98.058037689109085</v>
          </cell>
          <cell r="M36">
            <v>92.960755037762794</v>
          </cell>
          <cell r="N36">
            <v>91.155399998071601</v>
          </cell>
        </row>
        <row r="37">
          <cell r="B37">
            <v>2002</v>
          </cell>
          <cell r="C37">
            <v>4834500</v>
          </cell>
          <cell r="D37">
            <v>71704</v>
          </cell>
          <cell r="E37">
            <v>24595</v>
          </cell>
          <cell r="F37">
            <v>7760</v>
          </cell>
          <cell r="G37">
            <v>17622</v>
          </cell>
          <cell r="H37">
            <v>13834</v>
          </cell>
          <cell r="I37">
            <v>5664</v>
          </cell>
          <cell r="J37">
            <v>2228</v>
          </cell>
          <cell r="K37">
            <v>346632</v>
          </cell>
          <cell r="L37">
            <v>109.04723237244554</v>
          </cell>
          <cell r="M37">
            <v>84.062932307908738</v>
          </cell>
          <cell r="N37">
            <v>91.662788237782948</v>
          </cell>
        </row>
        <row r="38">
          <cell r="B38">
            <v>2003</v>
          </cell>
          <cell r="C38">
            <v>5084700</v>
          </cell>
          <cell r="D38">
            <v>73831.090546692998</v>
          </cell>
          <cell r="E38">
            <v>27846.718823253861</v>
          </cell>
          <cell r="F38">
            <v>6746.0544912992918</v>
          </cell>
          <cell r="G38">
            <v>16837.972971952215</v>
          </cell>
          <cell r="H38">
            <v>13977.382317910791</v>
          </cell>
          <cell r="I38">
            <v>5769.1727228080854</v>
          </cell>
          <cell r="J38">
            <v>2653.7892194687474</v>
          </cell>
          <cell r="K38">
            <v>375415</v>
          </cell>
          <cell r="L38">
            <v>105.17530251318647</v>
          </cell>
          <cell r="M38">
            <v>102.96648798768967</v>
          </cell>
          <cell r="N38">
            <v>108.30361882342081</v>
          </cell>
        </row>
        <row r="40">
          <cell r="C40" t="str">
            <v>は修正数値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月分属性にNA含"/>
      <sheetName val="○搭乗者アンケート11月分"/>
      <sheetName val="県外客分離11月"/>
      <sheetName val="全サンプル搭乗者アンケート11月分"/>
      <sheetName val="パック料金"/>
    </sheetNames>
    <sheetDataSet>
      <sheetData sheetId="0" refreshError="1"/>
      <sheetData sheetId="1">
        <row r="8392">
          <cell r="BC8392" t="str">
            <v>④購入金額ＮＡ</v>
          </cell>
          <cell r="BD8392" t="str">
            <v>列</v>
          </cell>
          <cell r="BG8392" t="str">
            <v>属性</v>
          </cell>
          <cell r="BH8392" t="str">
            <v>属性n</v>
          </cell>
          <cell r="BI8392" t="str">
            <v>構成比</v>
          </cell>
          <cell r="BJ8392" t="str">
            <v>泊数(参考)</v>
          </cell>
          <cell r="BK8392" t="str">
            <v>参加費</v>
          </cell>
          <cell r="BL8392" t="str">
            <v>県外交通費</v>
          </cell>
          <cell r="BM8392" t="str">
            <v>宿泊費</v>
          </cell>
          <cell r="BN8392" t="str">
            <v>交通費</v>
          </cell>
          <cell r="BO8392" t="str">
            <v>土産・買物</v>
          </cell>
          <cell r="BP8392" t="str">
            <v>飲食費</v>
          </cell>
          <cell r="BQ8392" t="str">
            <v>娯楽・入場</v>
          </cell>
          <cell r="BR8392" t="str">
            <v>その他</v>
          </cell>
        </row>
        <row r="8393">
          <cell r="BC8393" t="str">
            <v>n(除NA)</v>
          </cell>
          <cell r="BF8393" t="str">
            <v>全体</v>
          </cell>
          <cell r="BG8393" t="str">
            <v>全体</v>
          </cell>
          <cell r="BH8393">
            <v>8065</v>
          </cell>
          <cell r="BI8393">
            <v>1</v>
          </cell>
          <cell r="BJ8393">
            <v>467</v>
          </cell>
          <cell r="BK8393">
            <v>1955</v>
          </cell>
          <cell r="BL8393">
            <v>947</v>
          </cell>
          <cell r="BM8393">
            <v>406</v>
          </cell>
          <cell r="BN8393">
            <v>0</v>
          </cell>
          <cell r="BO8393">
            <v>0</v>
          </cell>
          <cell r="BP8393">
            <v>0</v>
          </cell>
          <cell r="BQ8393">
            <v>51</v>
          </cell>
          <cell r="BR8393">
            <v>59</v>
          </cell>
        </row>
        <row r="8394">
          <cell r="BC8394" t="str">
            <v>n(除NA)</v>
          </cell>
          <cell r="BD8394" t="str">
            <v>D</v>
          </cell>
          <cell r="BE8394">
            <v>1121</v>
          </cell>
          <cell r="BF8394" t="str">
            <v>日付</v>
          </cell>
          <cell r="BG8394">
            <v>37946</v>
          </cell>
          <cell r="BH8394">
            <v>4024</v>
          </cell>
          <cell r="BI8394">
            <v>0.49894606323620583</v>
          </cell>
          <cell r="BJ8394">
            <v>367</v>
          </cell>
          <cell r="BK8394">
            <v>1287</v>
          </cell>
          <cell r="BL8394">
            <v>605</v>
          </cell>
          <cell r="BM8394">
            <v>172</v>
          </cell>
          <cell r="BN8394">
            <v>0</v>
          </cell>
          <cell r="BO8394">
            <v>0</v>
          </cell>
          <cell r="BP8394">
            <v>0</v>
          </cell>
          <cell r="BQ8394">
            <v>35</v>
          </cell>
          <cell r="BR8394">
            <v>40</v>
          </cell>
        </row>
        <row r="8395">
          <cell r="BC8395" t="str">
            <v>n(除NA)</v>
          </cell>
          <cell r="BD8395" t="str">
            <v>D</v>
          </cell>
          <cell r="BE8395">
            <v>1124</v>
          </cell>
          <cell r="BF8395" t="str">
            <v>日付</v>
          </cell>
          <cell r="BG8395">
            <v>37949</v>
          </cell>
          <cell r="BH8395">
            <v>4041</v>
          </cell>
          <cell r="BI8395">
            <v>0.50105393676379417</v>
          </cell>
          <cell r="BJ8395">
            <v>99</v>
          </cell>
          <cell r="BK8395">
            <v>667</v>
          </cell>
          <cell r="BL8395">
            <v>342</v>
          </cell>
          <cell r="BM8395">
            <v>234</v>
          </cell>
          <cell r="BN8395">
            <v>0</v>
          </cell>
          <cell r="BO8395">
            <v>0</v>
          </cell>
          <cell r="BP8395">
            <v>0</v>
          </cell>
          <cell r="BQ8395">
            <v>15</v>
          </cell>
          <cell r="BR8395">
            <v>18</v>
          </cell>
        </row>
        <row r="8396">
          <cell r="BC8396" t="str">
            <v>n(除NA)</v>
          </cell>
          <cell r="BD8396" t="str">
            <v>E</v>
          </cell>
          <cell r="BE8396">
            <v>1</v>
          </cell>
          <cell r="BF8396" t="str">
            <v>航空会社</v>
          </cell>
          <cell r="BG8396" t="str">
            <v>全日空</v>
          </cell>
          <cell r="BH8396">
            <v>3569</v>
          </cell>
          <cell r="BI8396">
            <v>0.44252944823310603</v>
          </cell>
          <cell r="BJ8396">
            <v>225</v>
          </cell>
          <cell r="BK8396">
            <v>752</v>
          </cell>
          <cell r="BL8396">
            <v>392</v>
          </cell>
          <cell r="BM8396">
            <v>182</v>
          </cell>
          <cell r="BN8396">
            <v>0</v>
          </cell>
          <cell r="BO8396">
            <v>0</v>
          </cell>
          <cell r="BP8396">
            <v>0</v>
          </cell>
          <cell r="BQ8396">
            <v>0</v>
          </cell>
          <cell r="BR8396">
            <v>0</v>
          </cell>
        </row>
        <row r="8397">
          <cell r="BC8397" t="str">
            <v>n(除NA)</v>
          </cell>
          <cell r="BD8397" t="str">
            <v>E</v>
          </cell>
          <cell r="BE8397">
            <v>2</v>
          </cell>
          <cell r="BF8397" t="str">
            <v>航空会社</v>
          </cell>
          <cell r="BG8397" t="str">
            <v>日本航空</v>
          </cell>
          <cell r="BH8397">
            <v>4496</v>
          </cell>
          <cell r="BI8397">
            <v>0.55747055176689397</v>
          </cell>
          <cell r="BJ8397">
            <v>162</v>
          </cell>
          <cell r="BK8397">
            <v>1118</v>
          </cell>
          <cell r="BL8397">
            <v>555</v>
          </cell>
          <cell r="BM8397">
            <v>224</v>
          </cell>
          <cell r="BN8397">
            <v>0</v>
          </cell>
          <cell r="BO8397">
            <v>0</v>
          </cell>
          <cell r="BP8397">
            <v>0</v>
          </cell>
          <cell r="BQ8397">
            <v>0</v>
          </cell>
          <cell r="BR8397">
            <v>0</v>
          </cell>
        </row>
        <row r="8398">
          <cell r="BC8398" t="str">
            <v>n(除NA)</v>
          </cell>
          <cell r="BD8398" t="str">
            <v>I</v>
          </cell>
          <cell r="BE8398">
            <v>1</v>
          </cell>
          <cell r="BF8398" t="str">
            <v>住所</v>
          </cell>
          <cell r="BG8398" t="str">
            <v>北海道・東北</v>
          </cell>
          <cell r="BH8398">
            <v>685</v>
          </cell>
          <cell r="BI8398">
            <v>8.4934903905765649E-2</v>
          </cell>
          <cell r="BJ8398">
            <v>37</v>
          </cell>
          <cell r="BK8398">
            <v>138</v>
          </cell>
          <cell r="BL8398">
            <v>53</v>
          </cell>
          <cell r="BM8398">
            <v>22</v>
          </cell>
          <cell r="BN8398">
            <v>0</v>
          </cell>
          <cell r="BO8398">
            <v>0</v>
          </cell>
          <cell r="BP8398">
            <v>0</v>
          </cell>
          <cell r="BQ8398">
            <v>0</v>
          </cell>
          <cell r="BR8398">
            <v>0</v>
          </cell>
        </row>
        <row r="8399">
          <cell r="BC8399" t="str">
            <v>n(除NA)</v>
          </cell>
          <cell r="BD8399" t="str">
            <v>I</v>
          </cell>
          <cell r="BE8399">
            <v>2</v>
          </cell>
          <cell r="BF8399" t="str">
            <v>住所</v>
          </cell>
          <cell r="BG8399" t="str">
            <v>関東</v>
          </cell>
          <cell r="BH8399">
            <v>2556</v>
          </cell>
          <cell r="BI8399">
            <v>0.31692498450092993</v>
          </cell>
          <cell r="BJ8399">
            <v>110</v>
          </cell>
          <cell r="BK8399">
            <v>520</v>
          </cell>
          <cell r="BL8399">
            <v>296</v>
          </cell>
          <cell r="BM8399">
            <v>142</v>
          </cell>
          <cell r="BN8399">
            <v>0</v>
          </cell>
          <cell r="BO8399">
            <v>0</v>
          </cell>
          <cell r="BP8399">
            <v>0</v>
          </cell>
          <cell r="BQ8399">
            <v>0</v>
          </cell>
          <cell r="BR8399">
            <v>0</v>
          </cell>
        </row>
        <row r="8400">
          <cell r="BC8400" t="str">
            <v>n(除NA)</v>
          </cell>
          <cell r="BD8400" t="str">
            <v>I</v>
          </cell>
          <cell r="BE8400">
            <v>3</v>
          </cell>
          <cell r="BF8400" t="str">
            <v>住所</v>
          </cell>
          <cell r="BG8400" t="str">
            <v>中部</v>
          </cell>
          <cell r="BH8400">
            <v>1474</v>
          </cell>
          <cell r="BI8400">
            <v>0.18276503409795411</v>
          </cell>
          <cell r="BJ8400">
            <v>38</v>
          </cell>
          <cell r="BK8400">
            <v>535</v>
          </cell>
          <cell r="BL8400">
            <v>218</v>
          </cell>
          <cell r="BM8400">
            <v>39</v>
          </cell>
          <cell r="BN8400">
            <v>0</v>
          </cell>
          <cell r="BO8400">
            <v>0</v>
          </cell>
          <cell r="BP8400">
            <v>0</v>
          </cell>
          <cell r="BQ8400">
            <v>0</v>
          </cell>
          <cell r="BR8400">
            <v>0</v>
          </cell>
        </row>
        <row r="8401">
          <cell r="BC8401" t="str">
            <v>n(除NA)</v>
          </cell>
          <cell r="BD8401" t="str">
            <v>I</v>
          </cell>
          <cell r="BE8401">
            <v>4</v>
          </cell>
          <cell r="BF8401" t="str">
            <v>住所</v>
          </cell>
          <cell r="BG8401" t="str">
            <v>関西</v>
          </cell>
          <cell r="BH8401">
            <v>1189</v>
          </cell>
          <cell r="BI8401">
            <v>0.14742715437073775</v>
          </cell>
          <cell r="BJ8401">
            <v>63</v>
          </cell>
          <cell r="BK8401">
            <v>223</v>
          </cell>
          <cell r="BL8401">
            <v>107</v>
          </cell>
          <cell r="BM8401">
            <v>88</v>
          </cell>
          <cell r="BN8401">
            <v>0</v>
          </cell>
          <cell r="BO8401">
            <v>0</v>
          </cell>
          <cell r="BP8401">
            <v>0</v>
          </cell>
          <cell r="BQ8401">
            <v>0</v>
          </cell>
          <cell r="BR8401">
            <v>0</v>
          </cell>
        </row>
        <row r="8402">
          <cell r="BC8402" t="str">
            <v>n(除NA)</v>
          </cell>
          <cell r="BD8402" t="str">
            <v>I</v>
          </cell>
          <cell r="BE8402">
            <v>5</v>
          </cell>
          <cell r="BF8402" t="str">
            <v>住所</v>
          </cell>
          <cell r="BG8402" t="str">
            <v>中四国</v>
          </cell>
          <cell r="BH8402">
            <v>822</v>
          </cell>
          <cell r="BI8402">
            <v>0.10192188468691879</v>
          </cell>
          <cell r="BJ8402">
            <v>34</v>
          </cell>
          <cell r="BK8402">
            <v>181</v>
          </cell>
          <cell r="BL8402">
            <v>87</v>
          </cell>
          <cell r="BM8402">
            <v>35</v>
          </cell>
          <cell r="BN8402">
            <v>0</v>
          </cell>
          <cell r="BO8402">
            <v>0</v>
          </cell>
          <cell r="BP8402">
            <v>0</v>
          </cell>
          <cell r="BQ8402">
            <v>0</v>
          </cell>
          <cell r="BR8402">
            <v>0</v>
          </cell>
        </row>
        <row r="8403">
          <cell r="BC8403" t="str">
            <v>n(除NA)</v>
          </cell>
          <cell r="BD8403" t="str">
            <v>I</v>
          </cell>
          <cell r="BE8403">
            <v>6</v>
          </cell>
          <cell r="BF8403" t="str">
            <v>住所</v>
          </cell>
          <cell r="BG8403" t="str">
            <v>九州</v>
          </cell>
          <cell r="BH8403">
            <v>1236</v>
          </cell>
          <cell r="BI8403">
            <v>0.15325480471171729</v>
          </cell>
          <cell r="BJ8403">
            <v>105</v>
          </cell>
          <cell r="BK8403">
            <v>273</v>
          </cell>
          <cell r="BL8403">
            <v>186</v>
          </cell>
          <cell r="BM8403">
            <v>80</v>
          </cell>
          <cell r="BN8403">
            <v>0</v>
          </cell>
          <cell r="BO8403">
            <v>0</v>
          </cell>
          <cell r="BP8403">
            <v>0</v>
          </cell>
          <cell r="BQ8403">
            <v>0</v>
          </cell>
          <cell r="BR8403">
            <v>0</v>
          </cell>
        </row>
        <row r="8404">
          <cell r="BC8404" t="str">
            <v>n(除NA)</v>
          </cell>
          <cell r="BD8404" t="str">
            <v>J</v>
          </cell>
          <cell r="BE8404">
            <v>1</v>
          </cell>
          <cell r="BF8404" t="str">
            <v>性別</v>
          </cell>
          <cell r="BG8404" t="str">
            <v>男性</v>
          </cell>
          <cell r="BH8404">
            <v>4290</v>
          </cell>
          <cell r="BI8404">
            <v>0.5319280843149411</v>
          </cell>
          <cell r="BJ8404">
            <v>199</v>
          </cell>
          <cell r="BK8404">
            <v>1016</v>
          </cell>
          <cell r="BL8404">
            <v>523</v>
          </cell>
          <cell r="BM8404">
            <v>198</v>
          </cell>
          <cell r="BN8404">
            <v>0</v>
          </cell>
          <cell r="BO8404">
            <v>0</v>
          </cell>
          <cell r="BP8404">
            <v>0</v>
          </cell>
          <cell r="BQ8404">
            <v>27</v>
          </cell>
          <cell r="BR8404">
            <v>28</v>
          </cell>
        </row>
        <row r="8405">
          <cell r="BC8405" t="str">
            <v>n(除NA)</v>
          </cell>
          <cell r="BD8405" t="str">
            <v>J</v>
          </cell>
          <cell r="BE8405">
            <v>2</v>
          </cell>
          <cell r="BF8405" t="str">
            <v>性別</v>
          </cell>
          <cell r="BG8405" t="str">
            <v>女性</v>
          </cell>
          <cell r="BH8405">
            <v>3758</v>
          </cell>
          <cell r="BI8405">
            <v>0.46596404215747056</v>
          </cell>
          <cell r="BJ8405">
            <v>258</v>
          </cell>
          <cell r="BK8405">
            <v>926</v>
          </cell>
          <cell r="BL8405">
            <v>416</v>
          </cell>
          <cell r="BM8405">
            <v>208</v>
          </cell>
          <cell r="BN8405">
            <v>0</v>
          </cell>
          <cell r="BO8405">
            <v>0</v>
          </cell>
          <cell r="BP8405">
            <v>0</v>
          </cell>
          <cell r="BQ8405">
            <v>23</v>
          </cell>
          <cell r="BR8405">
            <v>30</v>
          </cell>
        </row>
        <row r="8406">
          <cell r="BC8406" t="str">
            <v>n(除NA)</v>
          </cell>
          <cell r="BD8406" t="str">
            <v>K</v>
          </cell>
          <cell r="BE8406">
            <v>1</v>
          </cell>
          <cell r="BF8406" t="str">
            <v>年齢</v>
          </cell>
          <cell r="BG8406" t="str">
            <v>0～9</v>
          </cell>
          <cell r="BH8406">
            <v>55</v>
          </cell>
          <cell r="BI8406">
            <v>6.8195908245505272E-3</v>
          </cell>
          <cell r="BJ8406">
            <v>2</v>
          </cell>
          <cell r="BK8406">
            <v>9</v>
          </cell>
          <cell r="BL8406">
            <v>9</v>
          </cell>
          <cell r="BM8406">
            <v>2</v>
          </cell>
          <cell r="BN8406">
            <v>0</v>
          </cell>
          <cell r="BO8406">
            <v>0</v>
          </cell>
          <cell r="BP8406">
            <v>0</v>
          </cell>
          <cell r="BQ8406">
            <v>0</v>
          </cell>
          <cell r="BR8406">
            <v>0</v>
          </cell>
        </row>
        <row r="8407">
          <cell r="BC8407" t="str">
            <v>n(除NA)</v>
          </cell>
          <cell r="BD8407" t="str">
            <v>K</v>
          </cell>
          <cell r="BE8407">
            <v>2</v>
          </cell>
          <cell r="BF8407" t="str">
            <v>年齢</v>
          </cell>
          <cell r="BG8407" t="str">
            <v>10～19</v>
          </cell>
          <cell r="BH8407">
            <v>1160</v>
          </cell>
          <cell r="BI8407">
            <v>0.14383137011779293</v>
          </cell>
          <cell r="BJ8407">
            <v>51</v>
          </cell>
          <cell r="BK8407">
            <v>713</v>
          </cell>
          <cell r="BL8407">
            <v>276</v>
          </cell>
          <cell r="BM8407">
            <v>22</v>
          </cell>
          <cell r="BN8407">
            <v>0</v>
          </cell>
          <cell r="BO8407">
            <v>0</v>
          </cell>
          <cell r="BP8407">
            <v>0</v>
          </cell>
          <cell r="BQ8407">
            <v>7</v>
          </cell>
          <cell r="BR8407">
            <v>9</v>
          </cell>
        </row>
        <row r="8408">
          <cell r="BC8408" t="str">
            <v>n(除NA)</v>
          </cell>
          <cell r="BD8408" t="str">
            <v>K</v>
          </cell>
          <cell r="BE8408">
            <v>3</v>
          </cell>
          <cell r="BF8408" t="str">
            <v>年齢</v>
          </cell>
          <cell r="BG8408" t="str">
            <v>20～29</v>
          </cell>
          <cell r="BH8408">
            <v>1311</v>
          </cell>
          <cell r="BI8408">
            <v>0.16255424674519528</v>
          </cell>
          <cell r="BJ8408">
            <v>76</v>
          </cell>
          <cell r="BK8408">
            <v>219</v>
          </cell>
          <cell r="BL8408">
            <v>119</v>
          </cell>
          <cell r="BM8408">
            <v>70</v>
          </cell>
          <cell r="BN8408">
            <v>0</v>
          </cell>
          <cell r="BO8408">
            <v>0</v>
          </cell>
          <cell r="BP8408">
            <v>0</v>
          </cell>
          <cell r="BQ8408">
            <v>11</v>
          </cell>
          <cell r="BR8408">
            <v>11</v>
          </cell>
        </row>
        <row r="8409">
          <cell r="BC8409" t="str">
            <v>n(除NA)</v>
          </cell>
          <cell r="BD8409" t="str">
            <v>K</v>
          </cell>
          <cell r="BE8409">
            <v>4</v>
          </cell>
          <cell r="BF8409" t="str">
            <v>年齢</v>
          </cell>
          <cell r="BG8409" t="str">
            <v>30～39</v>
          </cell>
          <cell r="BH8409">
            <v>1565</v>
          </cell>
          <cell r="BI8409">
            <v>0.1940483570985741</v>
          </cell>
          <cell r="BJ8409">
            <v>76</v>
          </cell>
          <cell r="BK8409">
            <v>248</v>
          </cell>
          <cell r="BL8409">
            <v>144</v>
          </cell>
          <cell r="BM8409">
            <v>76</v>
          </cell>
          <cell r="BN8409">
            <v>0</v>
          </cell>
          <cell r="BO8409">
            <v>0</v>
          </cell>
          <cell r="BP8409">
            <v>0</v>
          </cell>
          <cell r="BQ8409">
            <v>4</v>
          </cell>
          <cell r="BR8409">
            <v>4</v>
          </cell>
        </row>
        <row r="8410">
          <cell r="BC8410" t="str">
            <v>n(除NA)</v>
          </cell>
          <cell r="BD8410" t="str">
            <v>K</v>
          </cell>
          <cell r="BE8410">
            <v>5</v>
          </cell>
          <cell r="BF8410" t="str">
            <v>年齢</v>
          </cell>
          <cell r="BG8410" t="str">
            <v>40～49</v>
          </cell>
          <cell r="BH8410">
            <v>1239</v>
          </cell>
          <cell r="BI8410">
            <v>0.15362678239305641</v>
          </cell>
          <cell r="BJ8410">
            <v>71</v>
          </cell>
          <cell r="BK8410">
            <v>222</v>
          </cell>
          <cell r="BL8410">
            <v>108</v>
          </cell>
          <cell r="BM8410">
            <v>85</v>
          </cell>
          <cell r="BN8410">
            <v>0</v>
          </cell>
          <cell r="BO8410">
            <v>0</v>
          </cell>
          <cell r="BP8410">
            <v>0</v>
          </cell>
          <cell r="BQ8410">
            <v>10</v>
          </cell>
          <cell r="BR8410">
            <v>12</v>
          </cell>
        </row>
        <row r="8411">
          <cell r="BC8411" t="str">
            <v>n(除NA)</v>
          </cell>
          <cell r="BD8411" t="str">
            <v>K</v>
          </cell>
          <cell r="BE8411">
            <v>6</v>
          </cell>
          <cell r="BF8411" t="str">
            <v>年齢</v>
          </cell>
          <cell r="BG8411" t="str">
            <v>50～59</v>
          </cell>
          <cell r="BH8411">
            <v>1477</v>
          </cell>
          <cell r="BI8411">
            <v>0.18313701177929323</v>
          </cell>
          <cell r="BJ8411">
            <v>87</v>
          </cell>
          <cell r="BK8411">
            <v>257</v>
          </cell>
          <cell r="BL8411">
            <v>146</v>
          </cell>
          <cell r="BM8411">
            <v>82</v>
          </cell>
          <cell r="BN8411">
            <v>0</v>
          </cell>
          <cell r="BO8411">
            <v>0</v>
          </cell>
          <cell r="BP8411">
            <v>0</v>
          </cell>
          <cell r="BQ8411">
            <v>7</v>
          </cell>
          <cell r="BR8411">
            <v>8</v>
          </cell>
        </row>
        <row r="8412">
          <cell r="BC8412" t="str">
            <v>n(除NA)</v>
          </cell>
          <cell r="BD8412" t="str">
            <v>K</v>
          </cell>
          <cell r="BE8412">
            <v>7</v>
          </cell>
          <cell r="BF8412" t="str">
            <v>年齢</v>
          </cell>
          <cell r="BG8412" t="str">
            <v>60～69</v>
          </cell>
          <cell r="BH8412">
            <v>862</v>
          </cell>
          <cell r="BI8412">
            <v>0.10688158710477372</v>
          </cell>
          <cell r="BJ8412">
            <v>50</v>
          </cell>
          <cell r="BK8412">
            <v>170</v>
          </cell>
          <cell r="BL8412">
            <v>73</v>
          </cell>
          <cell r="BM8412">
            <v>46</v>
          </cell>
          <cell r="BN8412">
            <v>0</v>
          </cell>
          <cell r="BO8412">
            <v>0</v>
          </cell>
          <cell r="BP8412">
            <v>0</v>
          </cell>
          <cell r="BQ8412">
            <v>8</v>
          </cell>
          <cell r="BR8412">
            <v>9</v>
          </cell>
        </row>
        <row r="8413">
          <cell r="BC8413" t="str">
            <v>n(除NA)</v>
          </cell>
          <cell r="BD8413" t="str">
            <v>K</v>
          </cell>
          <cell r="BE8413">
            <v>8</v>
          </cell>
          <cell r="BF8413" t="str">
            <v>年齢</v>
          </cell>
          <cell r="BG8413" t="str">
            <v>70～79</v>
          </cell>
          <cell r="BH8413">
            <v>308</v>
          </cell>
          <cell r="BI8413">
            <v>3.8189708617482949E-2</v>
          </cell>
          <cell r="BJ8413">
            <v>32</v>
          </cell>
          <cell r="BK8413">
            <v>80</v>
          </cell>
          <cell r="BL8413">
            <v>46</v>
          </cell>
          <cell r="BM8413">
            <v>19</v>
          </cell>
          <cell r="BN8413">
            <v>0</v>
          </cell>
          <cell r="BO8413">
            <v>0</v>
          </cell>
          <cell r="BP8413">
            <v>0</v>
          </cell>
          <cell r="BQ8413">
            <v>1</v>
          </cell>
          <cell r="BR8413">
            <v>4</v>
          </cell>
        </row>
        <row r="8414">
          <cell r="BC8414" t="str">
            <v>n(除NA)</v>
          </cell>
          <cell r="BD8414" t="str">
            <v>L</v>
          </cell>
          <cell r="BE8414">
            <v>1</v>
          </cell>
          <cell r="BF8414" t="str">
            <v>旅行回数</v>
          </cell>
          <cell r="BG8414" t="str">
            <v>初めて</v>
          </cell>
          <cell r="BH8414">
            <v>3167</v>
          </cell>
          <cell r="BI8414">
            <v>0.392684438933664</v>
          </cell>
          <cell r="BJ8414">
            <v>34</v>
          </cell>
          <cell r="BK8414">
            <v>1050</v>
          </cell>
          <cell r="BL8414">
            <v>378</v>
          </cell>
          <cell r="BM8414">
            <v>83</v>
          </cell>
          <cell r="BN8414">
            <v>0</v>
          </cell>
          <cell r="BO8414">
            <v>0</v>
          </cell>
          <cell r="BP8414">
            <v>0</v>
          </cell>
          <cell r="BQ8414">
            <v>5</v>
          </cell>
          <cell r="BR8414">
            <v>8</v>
          </cell>
        </row>
        <row r="8415">
          <cell r="BC8415" t="str">
            <v>n(除NA)</v>
          </cell>
          <cell r="BD8415" t="str">
            <v>L</v>
          </cell>
          <cell r="BE8415">
            <v>2</v>
          </cell>
          <cell r="BF8415" t="str">
            <v>旅行回数</v>
          </cell>
          <cell r="BG8415" t="str">
            <v>2回</v>
          </cell>
          <cell r="BH8415">
            <v>1439</v>
          </cell>
          <cell r="BI8415">
            <v>0.17842529448233105</v>
          </cell>
          <cell r="BJ8415">
            <v>19</v>
          </cell>
          <cell r="BK8415">
            <v>294</v>
          </cell>
          <cell r="BL8415">
            <v>106</v>
          </cell>
          <cell r="BM8415">
            <v>56</v>
          </cell>
          <cell r="BN8415">
            <v>0</v>
          </cell>
          <cell r="BO8415">
            <v>0</v>
          </cell>
          <cell r="BP8415">
            <v>0</v>
          </cell>
          <cell r="BQ8415">
            <v>6</v>
          </cell>
          <cell r="BR8415">
            <v>7</v>
          </cell>
        </row>
        <row r="8416">
          <cell r="BC8416" t="str">
            <v>n(除NA)</v>
          </cell>
          <cell r="BD8416" t="str">
            <v>L</v>
          </cell>
          <cell r="BE8416">
            <v>3</v>
          </cell>
          <cell r="BF8416" t="str">
            <v>旅行回数</v>
          </cell>
          <cell r="BG8416" t="str">
            <v>3回</v>
          </cell>
          <cell r="BH8416">
            <v>714</v>
          </cell>
          <cell r="BI8416">
            <v>8.8530688158710472E-2</v>
          </cell>
          <cell r="BJ8416">
            <v>10</v>
          </cell>
          <cell r="BK8416">
            <v>138</v>
          </cell>
          <cell r="BL8416">
            <v>69</v>
          </cell>
          <cell r="BM8416">
            <v>32</v>
          </cell>
          <cell r="BN8416">
            <v>0</v>
          </cell>
          <cell r="BO8416">
            <v>0</v>
          </cell>
          <cell r="BP8416">
            <v>0</v>
          </cell>
          <cell r="BQ8416">
            <v>0</v>
          </cell>
          <cell r="BR8416">
            <v>0</v>
          </cell>
        </row>
        <row r="8417">
          <cell r="BC8417" t="str">
            <v>n(除NA)</v>
          </cell>
          <cell r="BD8417" t="str">
            <v>L</v>
          </cell>
          <cell r="BE8417">
            <v>4</v>
          </cell>
          <cell r="BF8417" t="str">
            <v>旅行回数</v>
          </cell>
          <cell r="BG8417" t="str">
            <v>4回</v>
          </cell>
          <cell r="BH8417">
            <v>361</v>
          </cell>
          <cell r="BI8417">
            <v>4.4761314321140729E-2</v>
          </cell>
          <cell r="BJ8417">
            <v>10</v>
          </cell>
          <cell r="BK8417">
            <v>47</v>
          </cell>
          <cell r="BL8417">
            <v>39</v>
          </cell>
          <cell r="BM8417">
            <v>26</v>
          </cell>
          <cell r="BN8417">
            <v>0</v>
          </cell>
          <cell r="BO8417">
            <v>0</v>
          </cell>
          <cell r="BP8417">
            <v>0</v>
          </cell>
          <cell r="BQ8417">
            <v>2</v>
          </cell>
          <cell r="BR8417">
            <v>2</v>
          </cell>
        </row>
        <row r="8418">
          <cell r="BC8418" t="str">
            <v>n(除NA)</v>
          </cell>
          <cell r="BD8418" t="str">
            <v>L</v>
          </cell>
          <cell r="BE8418">
            <v>5</v>
          </cell>
          <cell r="BF8418" t="str">
            <v>旅行回数</v>
          </cell>
          <cell r="BG8418" t="str">
            <v>5～9回</v>
          </cell>
          <cell r="BH8418">
            <v>835</v>
          </cell>
          <cell r="BI8418">
            <v>0.10353378797272164</v>
          </cell>
          <cell r="BJ8418">
            <v>12</v>
          </cell>
          <cell r="BK8418">
            <v>115</v>
          </cell>
          <cell r="BL8418">
            <v>82</v>
          </cell>
          <cell r="BM8418">
            <v>53</v>
          </cell>
          <cell r="BN8418">
            <v>0</v>
          </cell>
          <cell r="BO8418">
            <v>0</v>
          </cell>
          <cell r="BP8418">
            <v>0</v>
          </cell>
          <cell r="BQ8418">
            <v>1</v>
          </cell>
          <cell r="BR8418">
            <v>1</v>
          </cell>
        </row>
        <row r="8419">
          <cell r="BC8419" t="str">
            <v>n(除NA)</v>
          </cell>
          <cell r="BD8419" t="str">
            <v>L</v>
          </cell>
          <cell r="BE8419">
            <v>6</v>
          </cell>
          <cell r="BF8419" t="str">
            <v>旅行回数</v>
          </cell>
          <cell r="BG8419" t="str">
            <v>10～19回</v>
          </cell>
          <cell r="BH8419">
            <v>476</v>
          </cell>
          <cell r="BI8419">
            <v>5.9020458772473652E-2</v>
          </cell>
          <cell r="BJ8419">
            <v>9</v>
          </cell>
          <cell r="BK8419">
            <v>54</v>
          </cell>
          <cell r="BL8419">
            <v>58</v>
          </cell>
          <cell r="BM8419">
            <v>33</v>
          </cell>
          <cell r="BN8419">
            <v>0</v>
          </cell>
          <cell r="BO8419">
            <v>0</v>
          </cell>
          <cell r="BP8419">
            <v>0</v>
          </cell>
          <cell r="BQ8419">
            <v>2</v>
          </cell>
          <cell r="BR8419">
            <v>2</v>
          </cell>
        </row>
        <row r="8420">
          <cell r="BC8420" t="str">
            <v>n(除NA)</v>
          </cell>
          <cell r="BD8420" t="str">
            <v>L</v>
          </cell>
          <cell r="BE8420">
            <v>7</v>
          </cell>
          <cell r="BF8420" t="str">
            <v>旅行回数</v>
          </cell>
          <cell r="BG8420" t="str">
            <v>20回以上</v>
          </cell>
          <cell r="BH8420">
            <v>546</v>
          </cell>
          <cell r="BI8420">
            <v>6.7699938003719776E-2</v>
          </cell>
          <cell r="BJ8420">
            <v>7</v>
          </cell>
          <cell r="BK8420">
            <v>61</v>
          </cell>
          <cell r="BL8420">
            <v>83</v>
          </cell>
          <cell r="BM8420">
            <v>52</v>
          </cell>
          <cell r="BN8420">
            <v>0</v>
          </cell>
          <cell r="BO8420">
            <v>0</v>
          </cell>
          <cell r="BP8420">
            <v>0</v>
          </cell>
          <cell r="BQ8420">
            <v>4</v>
          </cell>
          <cell r="BR8420">
            <v>4</v>
          </cell>
        </row>
        <row r="8421">
          <cell r="BC8421" t="str">
            <v>n(除NA)</v>
          </cell>
          <cell r="BD8421" t="str">
            <v>M</v>
          </cell>
          <cell r="BE8421">
            <v>1</v>
          </cell>
          <cell r="BF8421" t="str">
            <v>同行者</v>
          </cell>
          <cell r="BG8421" t="str">
            <v>１人で</v>
          </cell>
          <cell r="BH8421">
            <v>1140</v>
          </cell>
          <cell r="BI8421">
            <v>0.14135151890886546</v>
          </cell>
          <cell r="BJ8421">
            <v>92</v>
          </cell>
          <cell r="BK8421">
            <v>118</v>
          </cell>
          <cell r="BL8421">
            <v>159</v>
          </cell>
          <cell r="BM8421">
            <v>129</v>
          </cell>
          <cell r="BN8421">
            <v>0</v>
          </cell>
          <cell r="BO8421">
            <v>0</v>
          </cell>
          <cell r="BP8421">
            <v>0</v>
          </cell>
          <cell r="BQ8421">
            <v>11</v>
          </cell>
          <cell r="BR8421">
            <v>11</v>
          </cell>
        </row>
        <row r="8422">
          <cell r="BC8422" t="str">
            <v>n(除NA)</v>
          </cell>
          <cell r="BD8422" t="str">
            <v>N</v>
          </cell>
          <cell r="BE8422">
            <v>1</v>
          </cell>
          <cell r="BF8422" t="str">
            <v>同行者</v>
          </cell>
          <cell r="BG8422" t="str">
            <v>夫婦</v>
          </cell>
          <cell r="BH8422">
            <v>1166</v>
          </cell>
          <cell r="BI8422">
            <v>0.14457532548047117</v>
          </cell>
          <cell r="BJ8422">
            <v>32</v>
          </cell>
          <cell r="BK8422">
            <v>122</v>
          </cell>
          <cell r="BL8422">
            <v>72</v>
          </cell>
          <cell r="BM8422">
            <v>53</v>
          </cell>
          <cell r="BN8422">
            <v>0</v>
          </cell>
          <cell r="BO8422">
            <v>0</v>
          </cell>
          <cell r="BP8422">
            <v>0</v>
          </cell>
          <cell r="BQ8422">
            <v>5</v>
          </cell>
          <cell r="BR8422">
            <v>6</v>
          </cell>
        </row>
        <row r="8423">
          <cell r="BC8423" t="str">
            <v>n(除NA)</v>
          </cell>
          <cell r="BD8423" t="str">
            <v>O</v>
          </cell>
          <cell r="BE8423">
            <v>1</v>
          </cell>
          <cell r="BF8423" t="str">
            <v>同行者</v>
          </cell>
          <cell r="BG8423" t="str">
            <v>子供連れ家族</v>
          </cell>
          <cell r="BH8423">
            <v>592</v>
          </cell>
          <cell r="BI8423">
            <v>7.3403595784252942E-2</v>
          </cell>
          <cell r="BJ8423">
            <v>37</v>
          </cell>
          <cell r="BK8423">
            <v>101</v>
          </cell>
          <cell r="BL8423">
            <v>75</v>
          </cell>
          <cell r="BM8423">
            <v>45</v>
          </cell>
          <cell r="BN8423">
            <v>2</v>
          </cell>
          <cell r="BO8423">
            <v>0</v>
          </cell>
          <cell r="BP8423">
            <v>0</v>
          </cell>
          <cell r="BQ8423">
            <v>2</v>
          </cell>
          <cell r="BR8423">
            <v>2</v>
          </cell>
        </row>
        <row r="8424">
          <cell r="BC8424" t="str">
            <v>n(除NA)</v>
          </cell>
          <cell r="BD8424" t="str">
            <v>P</v>
          </cell>
          <cell r="BE8424">
            <v>1</v>
          </cell>
          <cell r="BF8424" t="str">
            <v>同行者</v>
          </cell>
          <cell r="BG8424" t="str">
            <v>その他家族</v>
          </cell>
          <cell r="BH8424">
            <v>714</v>
          </cell>
          <cell r="BI8424">
            <v>8.8530688158710472E-2</v>
          </cell>
          <cell r="BJ8424">
            <v>57</v>
          </cell>
          <cell r="BK8424">
            <v>148</v>
          </cell>
          <cell r="BL8424">
            <v>113</v>
          </cell>
          <cell r="BM8424">
            <v>67</v>
          </cell>
          <cell r="BN8424">
            <v>6</v>
          </cell>
          <cell r="BO8424">
            <v>0</v>
          </cell>
          <cell r="BP8424">
            <v>0</v>
          </cell>
          <cell r="BQ8424">
            <v>3</v>
          </cell>
          <cell r="BR8424">
            <v>6</v>
          </cell>
        </row>
        <row r="8425">
          <cell r="BC8425" t="str">
            <v>n(除NA)</v>
          </cell>
          <cell r="BD8425" t="str">
            <v>Q</v>
          </cell>
          <cell r="BE8425">
            <v>1</v>
          </cell>
          <cell r="BF8425" t="str">
            <v>同行者</v>
          </cell>
          <cell r="BG8425" t="str">
            <v>友人・知人</v>
          </cell>
          <cell r="BH8425">
            <v>1407</v>
          </cell>
          <cell r="BI8425">
            <v>0.17445753254804711</v>
          </cell>
          <cell r="BJ8425">
            <v>74</v>
          </cell>
          <cell r="BK8425">
            <v>166</v>
          </cell>
          <cell r="BL8425">
            <v>87</v>
          </cell>
          <cell r="BM8425">
            <v>64</v>
          </cell>
          <cell r="BN8425">
            <v>81</v>
          </cell>
          <cell r="BO8425">
            <v>0</v>
          </cell>
          <cell r="BP8425">
            <v>0</v>
          </cell>
          <cell r="BQ8425">
            <v>6</v>
          </cell>
          <cell r="BR8425">
            <v>8</v>
          </cell>
        </row>
        <row r="8426">
          <cell r="BC8426" t="str">
            <v>n(除NA)</v>
          </cell>
          <cell r="BD8426" t="str">
            <v>R</v>
          </cell>
          <cell r="BE8426">
            <v>1</v>
          </cell>
          <cell r="BF8426" t="str">
            <v>同行者</v>
          </cell>
          <cell r="BG8426" t="str">
            <v>仕事仲間</v>
          </cell>
          <cell r="BH8426">
            <v>1417</v>
          </cell>
          <cell r="BI8426">
            <v>0.17569745815251084</v>
          </cell>
          <cell r="BJ8426">
            <v>52</v>
          </cell>
          <cell r="BK8426">
            <v>425</v>
          </cell>
          <cell r="BL8426">
            <v>126</v>
          </cell>
          <cell r="BM8426">
            <v>33</v>
          </cell>
          <cell r="BN8426">
            <v>218</v>
          </cell>
          <cell r="BO8426">
            <v>0</v>
          </cell>
          <cell r="BP8426">
            <v>0</v>
          </cell>
          <cell r="BQ8426">
            <v>5</v>
          </cell>
          <cell r="BR8426">
            <v>6</v>
          </cell>
        </row>
        <row r="8427">
          <cell r="BC8427" t="str">
            <v>n(除NA)</v>
          </cell>
          <cell r="BD8427" t="str">
            <v>S</v>
          </cell>
          <cell r="BE8427">
            <v>1</v>
          </cell>
          <cell r="BF8427" t="str">
            <v>同行者</v>
          </cell>
          <cell r="BG8427" t="str">
            <v>婦人会などの地域団体</v>
          </cell>
          <cell r="BH8427">
            <v>139</v>
          </cell>
          <cell r="BI8427">
            <v>1.7234965902045877E-2</v>
          </cell>
          <cell r="BJ8427">
            <v>15</v>
          </cell>
          <cell r="BK8427">
            <v>48</v>
          </cell>
          <cell r="BL8427">
            <v>10</v>
          </cell>
          <cell r="BM8427">
            <v>0</v>
          </cell>
          <cell r="BN8427">
            <v>0</v>
          </cell>
          <cell r="BO8427">
            <v>0</v>
          </cell>
          <cell r="BP8427">
            <v>0</v>
          </cell>
          <cell r="BQ8427">
            <v>0</v>
          </cell>
          <cell r="BR8427">
            <v>0</v>
          </cell>
        </row>
        <row r="8428">
          <cell r="BC8428" t="str">
            <v>n(除NA)</v>
          </cell>
          <cell r="BD8428" t="str">
            <v>T</v>
          </cell>
          <cell r="BE8428">
            <v>1</v>
          </cell>
          <cell r="BF8428" t="str">
            <v>同行者</v>
          </cell>
          <cell r="BG8428" t="str">
            <v>修学旅行</v>
          </cell>
          <cell r="BH8428">
            <v>1080</v>
          </cell>
          <cell r="BI8428">
            <v>0.13391196528208307</v>
          </cell>
          <cell r="BJ8428">
            <v>18</v>
          </cell>
          <cell r="BK8428">
            <v>654</v>
          </cell>
          <cell r="BL8428">
            <v>232</v>
          </cell>
          <cell r="BM8428">
            <v>2</v>
          </cell>
          <cell r="BN8428">
            <v>0</v>
          </cell>
          <cell r="BO8428">
            <v>0</v>
          </cell>
          <cell r="BP8428">
            <v>0</v>
          </cell>
          <cell r="BQ8428">
            <v>3</v>
          </cell>
          <cell r="BR8428">
            <v>4</v>
          </cell>
        </row>
        <row r="8429">
          <cell r="BC8429" t="str">
            <v>n(除NA)</v>
          </cell>
          <cell r="BD8429" t="str">
            <v>U</v>
          </cell>
          <cell r="BE8429">
            <v>1</v>
          </cell>
          <cell r="BF8429" t="str">
            <v>同行者</v>
          </cell>
          <cell r="BG8429" t="str">
            <v>その他</v>
          </cell>
          <cell r="BH8429">
            <v>303</v>
          </cell>
          <cell r="BI8429">
            <v>3.7569745815251084E-2</v>
          </cell>
          <cell r="BJ8429">
            <v>13</v>
          </cell>
          <cell r="BK8429">
            <v>102</v>
          </cell>
          <cell r="BL8429">
            <v>31</v>
          </cell>
          <cell r="BM8429">
            <v>5</v>
          </cell>
          <cell r="BN8429">
            <v>0</v>
          </cell>
          <cell r="BO8429">
            <v>0</v>
          </cell>
          <cell r="BP8429">
            <v>0</v>
          </cell>
          <cell r="BQ8429">
            <v>3</v>
          </cell>
          <cell r="BR8429">
            <v>3</v>
          </cell>
        </row>
        <row r="8430">
          <cell r="BC8430" t="str">
            <v>n(除NA)</v>
          </cell>
          <cell r="BD8430" t="str">
            <v>W</v>
          </cell>
          <cell r="BE8430">
            <v>1</v>
          </cell>
          <cell r="BF8430" t="str">
            <v>旅行目的</v>
          </cell>
          <cell r="BG8430" t="str">
            <v>観光</v>
          </cell>
          <cell r="BH8430">
            <v>5564</v>
          </cell>
          <cell r="BI8430">
            <v>0.68989460632362054</v>
          </cell>
          <cell r="BJ8430">
            <v>172</v>
          </cell>
          <cell r="BK8430">
            <v>1371</v>
          </cell>
          <cell r="BL8430">
            <v>505</v>
          </cell>
          <cell r="BM8430">
            <v>176</v>
          </cell>
          <cell r="BN8430">
            <v>0</v>
          </cell>
          <cell r="BO8430">
            <v>0</v>
          </cell>
          <cell r="BP8430">
            <v>0</v>
          </cell>
          <cell r="BQ8430">
            <v>12</v>
          </cell>
          <cell r="BR8430">
            <v>15</v>
          </cell>
        </row>
        <row r="8431">
          <cell r="BC8431" t="str">
            <v>n(除NA)</v>
          </cell>
          <cell r="BD8431" t="str">
            <v>W</v>
          </cell>
          <cell r="BE8431">
            <v>2</v>
          </cell>
          <cell r="BF8431" t="str">
            <v>旅行目的</v>
          </cell>
          <cell r="BG8431" t="str">
            <v>業務･出張</v>
          </cell>
          <cell r="BH8431">
            <v>1095</v>
          </cell>
          <cell r="BI8431">
            <v>0.13577185368877867</v>
          </cell>
          <cell r="BJ8431">
            <v>83</v>
          </cell>
          <cell r="BK8431">
            <v>216</v>
          </cell>
          <cell r="BL8431">
            <v>192</v>
          </cell>
          <cell r="BM8431">
            <v>68</v>
          </cell>
          <cell r="BN8431">
            <v>0</v>
          </cell>
          <cell r="BO8431">
            <v>0</v>
          </cell>
          <cell r="BP8431">
            <v>0</v>
          </cell>
          <cell r="BQ8431">
            <v>10</v>
          </cell>
          <cell r="BR8431">
            <v>11</v>
          </cell>
        </row>
        <row r="8432">
          <cell r="BC8432" t="str">
            <v>n(除NA)</v>
          </cell>
          <cell r="BD8432" t="str">
            <v>W</v>
          </cell>
          <cell r="BE8432">
            <v>3</v>
          </cell>
          <cell r="BF8432" t="str">
            <v>旅行目的</v>
          </cell>
          <cell r="BG8432" t="str">
            <v>帰省･訪問･家事</v>
          </cell>
          <cell r="BH8432">
            <v>430</v>
          </cell>
          <cell r="BI8432">
            <v>5.3316800991940486E-2</v>
          </cell>
          <cell r="BJ8432">
            <v>49</v>
          </cell>
          <cell r="BK8432">
            <v>55</v>
          </cell>
          <cell r="BL8432">
            <v>75</v>
          </cell>
          <cell r="BM8432">
            <v>88</v>
          </cell>
          <cell r="BN8432">
            <v>0</v>
          </cell>
          <cell r="BO8432">
            <v>0</v>
          </cell>
          <cell r="BP8432">
            <v>0</v>
          </cell>
          <cell r="BQ8432">
            <v>2</v>
          </cell>
          <cell r="BR8432">
            <v>2</v>
          </cell>
        </row>
        <row r="8433">
          <cell r="BC8433" t="str">
            <v>n(除NA)</v>
          </cell>
          <cell r="BD8433" t="str">
            <v>W</v>
          </cell>
          <cell r="BE8433">
            <v>4</v>
          </cell>
          <cell r="BF8433" t="str">
            <v>旅行目的</v>
          </cell>
          <cell r="BG8433" t="str">
            <v>複合旅行</v>
          </cell>
          <cell r="BH8433">
            <v>787</v>
          </cell>
          <cell r="BI8433">
            <v>9.7582145071295728E-2</v>
          </cell>
          <cell r="BJ8433">
            <v>80</v>
          </cell>
          <cell r="BK8433">
            <v>210</v>
          </cell>
          <cell r="BL8433">
            <v>106</v>
          </cell>
          <cell r="BM8433">
            <v>61</v>
          </cell>
          <cell r="BN8433">
            <v>0</v>
          </cell>
          <cell r="BO8433">
            <v>0</v>
          </cell>
          <cell r="BP8433">
            <v>0</v>
          </cell>
          <cell r="BQ8433">
            <v>13</v>
          </cell>
          <cell r="BR8433">
            <v>17</v>
          </cell>
        </row>
        <row r="8434">
          <cell r="BC8434" t="str">
            <v>n(除NA)</v>
          </cell>
          <cell r="BD8434" t="str">
            <v>X</v>
          </cell>
          <cell r="BE8434">
            <v>1</v>
          </cell>
          <cell r="BF8434" t="str">
            <v>旅行先</v>
          </cell>
          <cell r="BG8434" t="str">
            <v>沖縄本島</v>
          </cell>
          <cell r="BH8434">
            <v>6424</v>
          </cell>
          <cell r="BI8434">
            <v>0.7965282083075016</v>
          </cell>
          <cell r="BJ8434">
            <v>46</v>
          </cell>
          <cell r="BK8434">
            <v>1565</v>
          </cell>
          <cell r="BL8434">
            <v>726</v>
          </cell>
          <cell r="BM8434">
            <v>303</v>
          </cell>
          <cell r="BN8434">
            <v>0</v>
          </cell>
          <cell r="BO8434">
            <v>0</v>
          </cell>
          <cell r="BP8434">
            <v>0</v>
          </cell>
          <cell r="BQ8434">
            <v>3</v>
          </cell>
          <cell r="BR8434">
            <v>4</v>
          </cell>
        </row>
        <row r="8435">
          <cell r="BC8435" t="str">
            <v>n(除NA)</v>
          </cell>
          <cell r="BD8435" t="str">
            <v>Y</v>
          </cell>
          <cell r="BE8435">
            <v>1</v>
          </cell>
          <cell r="BF8435" t="str">
            <v>旅行先</v>
          </cell>
          <cell r="BG8435" t="str">
            <v>本島周辺離島</v>
          </cell>
          <cell r="BH8435">
            <v>527</v>
          </cell>
          <cell r="BI8435">
            <v>6.5344079355238685E-2</v>
          </cell>
          <cell r="BJ8435">
            <v>4</v>
          </cell>
          <cell r="BK8435">
            <v>120</v>
          </cell>
          <cell r="BL8435">
            <v>64</v>
          </cell>
          <cell r="BM8435">
            <v>23</v>
          </cell>
          <cell r="BN8435">
            <v>0</v>
          </cell>
          <cell r="BO8435">
            <v>0</v>
          </cell>
          <cell r="BP8435">
            <v>0</v>
          </cell>
          <cell r="BQ8435">
            <v>1</v>
          </cell>
          <cell r="BR8435">
            <v>1</v>
          </cell>
        </row>
        <row r="8436">
          <cell r="BC8436" t="str">
            <v>n(除NA)</v>
          </cell>
          <cell r="BD8436" t="str">
            <v>Z</v>
          </cell>
          <cell r="BE8436">
            <v>1</v>
          </cell>
          <cell r="BF8436" t="str">
            <v>旅行先</v>
          </cell>
          <cell r="BG8436" t="str">
            <v>宮古島及び周辺離島</v>
          </cell>
          <cell r="BH8436">
            <v>280</v>
          </cell>
          <cell r="BI8436">
            <v>3.47179169249845E-2</v>
          </cell>
          <cell r="BJ8436">
            <v>5</v>
          </cell>
          <cell r="BK8436">
            <v>38</v>
          </cell>
          <cell r="BL8436">
            <v>20</v>
          </cell>
          <cell r="BM8436">
            <v>8</v>
          </cell>
          <cell r="BN8436">
            <v>0</v>
          </cell>
          <cell r="BO8436">
            <v>0</v>
          </cell>
          <cell r="BP8436">
            <v>0</v>
          </cell>
          <cell r="BQ8436">
            <v>0</v>
          </cell>
          <cell r="BR8436">
            <v>0</v>
          </cell>
        </row>
        <row r="8437">
          <cell r="BC8437" t="str">
            <v>n(除NA)</v>
          </cell>
          <cell r="BD8437" t="str">
            <v>AA</v>
          </cell>
          <cell r="BE8437">
            <v>1</v>
          </cell>
          <cell r="BF8437" t="str">
            <v>旅行先</v>
          </cell>
          <cell r="BG8437" t="str">
            <v>石垣島及び周辺離島</v>
          </cell>
          <cell r="BH8437">
            <v>1046</v>
          </cell>
          <cell r="BI8437">
            <v>0.12969621822690638</v>
          </cell>
          <cell r="BJ8437">
            <v>11</v>
          </cell>
          <cell r="BK8437">
            <v>142</v>
          </cell>
          <cell r="BL8437">
            <v>58</v>
          </cell>
          <cell r="BM8437">
            <v>32</v>
          </cell>
          <cell r="BN8437">
            <v>0</v>
          </cell>
          <cell r="BO8437">
            <v>0</v>
          </cell>
          <cell r="BP8437">
            <v>0</v>
          </cell>
          <cell r="BQ8437">
            <v>5</v>
          </cell>
          <cell r="BR8437">
            <v>8</v>
          </cell>
        </row>
        <row r="8438">
          <cell r="BC8438" t="str">
            <v>n(除NA)</v>
          </cell>
          <cell r="BD8438" t="str">
            <v>AB</v>
          </cell>
          <cell r="BE8438">
            <v>1</v>
          </cell>
          <cell r="BF8438" t="str">
            <v>泊数</v>
          </cell>
          <cell r="BG8438" t="str">
            <v>１泊</v>
          </cell>
          <cell r="BH8438">
            <v>795</v>
          </cell>
          <cell r="BI8438">
            <v>9.8574085554866714E-2</v>
          </cell>
          <cell r="BJ8438">
            <v>0</v>
          </cell>
          <cell r="BK8438">
            <v>155</v>
          </cell>
          <cell r="BL8438">
            <v>107</v>
          </cell>
          <cell r="BM8438">
            <v>33</v>
          </cell>
          <cell r="BN8438">
            <v>0</v>
          </cell>
          <cell r="BO8438">
            <v>0</v>
          </cell>
          <cell r="BP8438">
            <v>0</v>
          </cell>
          <cell r="BQ8438">
            <v>0</v>
          </cell>
          <cell r="BR8438">
            <v>0</v>
          </cell>
        </row>
        <row r="8439">
          <cell r="BC8439" t="str">
            <v>n(除NA)</v>
          </cell>
          <cell r="BD8439" t="str">
            <v>AB</v>
          </cell>
          <cell r="BE8439">
            <v>2</v>
          </cell>
          <cell r="BF8439" t="str">
            <v>泊数</v>
          </cell>
          <cell r="BG8439" t="str">
            <v>２泊</v>
          </cell>
          <cell r="BH8439">
            <v>3833</v>
          </cell>
          <cell r="BI8439">
            <v>0.47526348419094855</v>
          </cell>
          <cell r="BJ8439">
            <v>0</v>
          </cell>
          <cell r="BK8439">
            <v>778</v>
          </cell>
          <cell r="BL8439">
            <v>303</v>
          </cell>
          <cell r="BM8439">
            <v>165</v>
          </cell>
          <cell r="BN8439">
            <v>0</v>
          </cell>
          <cell r="BO8439">
            <v>0</v>
          </cell>
          <cell r="BP8439">
            <v>0</v>
          </cell>
          <cell r="BQ8439">
            <v>3</v>
          </cell>
          <cell r="BR8439">
            <v>5</v>
          </cell>
        </row>
        <row r="8440">
          <cell r="BC8440" t="str">
            <v>n(除NA)</v>
          </cell>
          <cell r="BD8440" t="str">
            <v>AB</v>
          </cell>
          <cell r="BE8440">
            <v>3</v>
          </cell>
          <cell r="BF8440" t="str">
            <v>泊数</v>
          </cell>
          <cell r="BG8440" t="str">
            <v>３泊</v>
          </cell>
          <cell r="BH8440">
            <v>2266</v>
          </cell>
          <cell r="BI8440">
            <v>0.2809671419714817</v>
          </cell>
          <cell r="BJ8440">
            <v>0</v>
          </cell>
          <cell r="BK8440">
            <v>704</v>
          </cell>
          <cell r="BL8440">
            <v>304</v>
          </cell>
          <cell r="BM8440">
            <v>78</v>
          </cell>
          <cell r="BN8440">
            <v>0</v>
          </cell>
          <cell r="BO8440">
            <v>0</v>
          </cell>
          <cell r="BP8440">
            <v>0</v>
          </cell>
          <cell r="BQ8440">
            <v>2</v>
          </cell>
          <cell r="BR8440">
            <v>2</v>
          </cell>
        </row>
        <row r="8441">
          <cell r="BC8441" t="str">
            <v>n(除NA)</v>
          </cell>
          <cell r="BD8441" t="str">
            <v>AB</v>
          </cell>
          <cell r="BE8441">
            <v>4</v>
          </cell>
          <cell r="BF8441" t="str">
            <v>泊数</v>
          </cell>
          <cell r="BG8441" t="str">
            <v>４泊</v>
          </cell>
          <cell r="BH8441">
            <v>371</v>
          </cell>
          <cell r="BI8441">
            <v>4.600123992560446E-2</v>
          </cell>
          <cell r="BJ8441">
            <v>0</v>
          </cell>
          <cell r="BK8441">
            <v>54</v>
          </cell>
          <cell r="BL8441">
            <v>34</v>
          </cell>
          <cell r="BM8441">
            <v>19</v>
          </cell>
          <cell r="BN8441">
            <v>0</v>
          </cell>
          <cell r="BO8441">
            <v>0</v>
          </cell>
          <cell r="BP8441">
            <v>0</v>
          </cell>
          <cell r="BQ8441">
            <v>0</v>
          </cell>
          <cell r="BR8441">
            <v>0</v>
          </cell>
        </row>
        <row r="8442">
          <cell r="BC8442" t="str">
            <v>n(除NA)</v>
          </cell>
          <cell r="BD8442" t="str">
            <v>AB</v>
          </cell>
          <cell r="BE8442">
            <v>5</v>
          </cell>
          <cell r="BF8442" t="str">
            <v>泊数</v>
          </cell>
          <cell r="BG8442" t="str">
            <v>５泊</v>
          </cell>
          <cell r="BH8442">
            <v>89</v>
          </cell>
          <cell r="BI8442">
            <v>1.1035337879727216E-2</v>
          </cell>
          <cell r="BJ8442">
            <v>0</v>
          </cell>
          <cell r="BK8442">
            <v>10</v>
          </cell>
          <cell r="BL8442">
            <v>10</v>
          </cell>
          <cell r="BM8442">
            <v>3</v>
          </cell>
          <cell r="BN8442">
            <v>0</v>
          </cell>
          <cell r="BO8442">
            <v>0</v>
          </cell>
          <cell r="BP8442">
            <v>0</v>
          </cell>
          <cell r="BQ8442">
            <v>0</v>
          </cell>
          <cell r="BR8442">
            <v>0</v>
          </cell>
        </row>
        <row r="8443">
          <cell r="BC8443" t="str">
            <v>n(除NA)</v>
          </cell>
          <cell r="BD8443" t="str">
            <v>AB</v>
          </cell>
          <cell r="BE8443">
            <v>6</v>
          </cell>
          <cell r="BF8443" t="str">
            <v>泊数</v>
          </cell>
          <cell r="BG8443" t="str">
            <v>６泊</v>
          </cell>
          <cell r="BH8443">
            <v>32</v>
          </cell>
          <cell r="BI8443">
            <v>3.9677619342839429E-3</v>
          </cell>
          <cell r="BJ8443">
            <v>0</v>
          </cell>
          <cell r="BK8443">
            <v>3</v>
          </cell>
          <cell r="BL8443">
            <v>4</v>
          </cell>
          <cell r="BM8443">
            <v>5</v>
          </cell>
          <cell r="BN8443">
            <v>0</v>
          </cell>
          <cell r="BO8443">
            <v>0</v>
          </cell>
          <cell r="BP8443">
            <v>0</v>
          </cell>
          <cell r="BQ8443">
            <v>0</v>
          </cell>
          <cell r="BR8443">
            <v>0</v>
          </cell>
        </row>
        <row r="8444">
          <cell r="BC8444" t="str">
            <v>n(除NA)</v>
          </cell>
          <cell r="BD8444" t="str">
            <v>AB</v>
          </cell>
          <cell r="BE8444">
            <v>7</v>
          </cell>
          <cell r="BF8444" t="str">
            <v>泊数</v>
          </cell>
          <cell r="BG8444" t="str">
            <v>７泊以上</v>
          </cell>
          <cell r="BH8444">
            <v>141</v>
          </cell>
          <cell r="BI8444">
            <v>1.7482951022938623E-2</v>
          </cell>
          <cell r="BJ8444">
            <v>0</v>
          </cell>
          <cell r="BK8444">
            <v>21</v>
          </cell>
          <cell r="BL8444">
            <v>27</v>
          </cell>
          <cell r="BM8444">
            <v>21</v>
          </cell>
          <cell r="BN8444">
            <v>0</v>
          </cell>
          <cell r="BO8444">
            <v>0</v>
          </cell>
          <cell r="BP8444">
            <v>0</v>
          </cell>
          <cell r="BQ8444">
            <v>1</v>
          </cell>
          <cell r="BR8444">
            <v>1</v>
          </cell>
        </row>
        <row r="8445">
          <cell r="BC8445" t="str">
            <v>n(除NA)</v>
          </cell>
          <cell r="BD8445" t="str">
            <v>AB</v>
          </cell>
          <cell r="BE8445">
            <v>8</v>
          </cell>
          <cell r="BF8445" t="str">
            <v>泊数</v>
          </cell>
          <cell r="BG8445" t="str">
            <v>日帰り</v>
          </cell>
          <cell r="BH8445">
            <v>71</v>
          </cell>
          <cell r="BI8445">
            <v>8.8034717916924982E-3</v>
          </cell>
          <cell r="BJ8445">
            <v>0</v>
          </cell>
          <cell r="BK8445">
            <v>7</v>
          </cell>
          <cell r="BL8445">
            <v>17</v>
          </cell>
          <cell r="BM8445">
            <v>34</v>
          </cell>
          <cell r="BN8445">
            <v>0</v>
          </cell>
          <cell r="BO8445">
            <v>0</v>
          </cell>
          <cell r="BP8445">
            <v>0</v>
          </cell>
          <cell r="BQ8445">
            <v>0</v>
          </cell>
          <cell r="BR8445">
            <v>0</v>
          </cell>
        </row>
        <row r="8446">
          <cell r="BC8446" t="str">
            <v>n(除NA)</v>
          </cell>
          <cell r="BD8446" t="str">
            <v>AD</v>
          </cell>
          <cell r="BE8446">
            <v>1</v>
          </cell>
          <cell r="BF8446" t="str">
            <v>活動</v>
          </cell>
          <cell r="BG8446" t="str">
            <v>観光地巡り</v>
          </cell>
          <cell r="BH8446">
            <v>5775</v>
          </cell>
          <cell r="BI8446">
            <v>0.71605703657780528</v>
          </cell>
          <cell r="BJ8446">
            <v>83</v>
          </cell>
          <cell r="BK8446">
            <v>1464</v>
          </cell>
          <cell r="BL8446">
            <v>519</v>
          </cell>
          <cell r="BM8446">
            <v>194</v>
          </cell>
          <cell r="BN8446">
            <v>0</v>
          </cell>
          <cell r="BO8446">
            <v>0</v>
          </cell>
          <cell r="BP8446">
            <v>0</v>
          </cell>
          <cell r="BQ8446">
            <v>3</v>
          </cell>
          <cell r="BR8446">
            <v>5</v>
          </cell>
        </row>
        <row r="8447">
          <cell r="BC8447" t="str">
            <v>n(除NA)</v>
          </cell>
          <cell r="BD8447" t="str">
            <v>AE</v>
          </cell>
          <cell r="BE8447">
            <v>1</v>
          </cell>
          <cell r="BF8447" t="str">
            <v>活動</v>
          </cell>
          <cell r="BG8447" t="str">
            <v>保養・休養</v>
          </cell>
          <cell r="BH8447">
            <v>1095</v>
          </cell>
          <cell r="BI8447">
            <v>0.13577185368877867</v>
          </cell>
          <cell r="BJ8447">
            <v>16</v>
          </cell>
          <cell r="BK8447">
            <v>143</v>
          </cell>
          <cell r="BL8447">
            <v>84</v>
          </cell>
          <cell r="BM8447">
            <v>48</v>
          </cell>
          <cell r="BN8447">
            <v>0</v>
          </cell>
          <cell r="BO8447">
            <v>0</v>
          </cell>
          <cell r="BP8447">
            <v>0</v>
          </cell>
          <cell r="BQ8447">
            <v>0</v>
          </cell>
          <cell r="BR8447">
            <v>1</v>
          </cell>
        </row>
        <row r="8448">
          <cell r="BC8448" t="str">
            <v>n(除NA)</v>
          </cell>
          <cell r="BD8448" t="str">
            <v>AF</v>
          </cell>
          <cell r="BE8448">
            <v>1</v>
          </cell>
          <cell r="BF8448" t="str">
            <v>活動</v>
          </cell>
          <cell r="BG8448" t="str">
            <v>海水浴・マリンレジャー</v>
          </cell>
          <cell r="BH8448">
            <v>843</v>
          </cell>
          <cell r="BI8448">
            <v>0.10452572845629263</v>
          </cell>
          <cell r="BJ8448">
            <v>3</v>
          </cell>
          <cell r="BK8448">
            <v>344</v>
          </cell>
          <cell r="BL8448">
            <v>121</v>
          </cell>
          <cell r="BM8448">
            <v>10</v>
          </cell>
          <cell r="BN8448">
            <v>0</v>
          </cell>
          <cell r="BO8448">
            <v>0</v>
          </cell>
          <cell r="BP8448">
            <v>0</v>
          </cell>
          <cell r="BQ8448">
            <v>0</v>
          </cell>
          <cell r="BR8448">
            <v>0</v>
          </cell>
        </row>
        <row r="8449">
          <cell r="BC8449" t="str">
            <v>n(除NA)</v>
          </cell>
          <cell r="BD8449" t="str">
            <v>AG</v>
          </cell>
          <cell r="BE8449">
            <v>1</v>
          </cell>
          <cell r="BF8449" t="str">
            <v>活動</v>
          </cell>
          <cell r="BG8449" t="str">
            <v>ダイビング</v>
          </cell>
          <cell r="BH8449">
            <v>504</v>
          </cell>
          <cell r="BI8449">
            <v>6.2492250464972102E-2</v>
          </cell>
          <cell r="BJ8449">
            <v>4</v>
          </cell>
          <cell r="BK8449">
            <v>53</v>
          </cell>
          <cell r="BL8449">
            <v>31</v>
          </cell>
          <cell r="BM8449">
            <v>19</v>
          </cell>
          <cell r="BN8449">
            <v>0</v>
          </cell>
          <cell r="BO8449">
            <v>0</v>
          </cell>
          <cell r="BP8449">
            <v>0</v>
          </cell>
          <cell r="BQ8449">
            <v>1</v>
          </cell>
          <cell r="BR8449">
            <v>1</v>
          </cell>
        </row>
        <row r="8450">
          <cell r="BC8450" t="str">
            <v>n(除NA)</v>
          </cell>
          <cell r="BD8450" t="str">
            <v>AH</v>
          </cell>
          <cell r="BE8450">
            <v>1</v>
          </cell>
          <cell r="BF8450" t="str">
            <v>活動</v>
          </cell>
          <cell r="BG8450" t="str">
            <v>ゴルフ</v>
          </cell>
          <cell r="BH8450">
            <v>370</v>
          </cell>
          <cell r="BI8450">
            <v>4.5877247365158087E-2</v>
          </cell>
          <cell r="BJ8450">
            <v>2</v>
          </cell>
          <cell r="BK8450">
            <v>64</v>
          </cell>
          <cell r="BL8450">
            <v>29</v>
          </cell>
          <cell r="BM8450">
            <v>15</v>
          </cell>
          <cell r="BN8450">
            <v>0</v>
          </cell>
          <cell r="BO8450">
            <v>0</v>
          </cell>
          <cell r="BP8450">
            <v>0</v>
          </cell>
          <cell r="BQ8450">
            <v>0</v>
          </cell>
          <cell r="BR8450">
            <v>0</v>
          </cell>
        </row>
        <row r="8451">
          <cell r="BC8451" t="str">
            <v>n(除NA)</v>
          </cell>
          <cell r="BD8451" t="str">
            <v>AI</v>
          </cell>
          <cell r="BE8451">
            <v>1</v>
          </cell>
          <cell r="BF8451" t="str">
            <v>活動</v>
          </cell>
          <cell r="BG8451" t="str">
            <v>釣り</v>
          </cell>
          <cell r="BH8451">
            <v>72</v>
          </cell>
          <cell r="BI8451">
            <v>8.9274643521388714E-3</v>
          </cell>
          <cell r="BJ8451">
            <v>1</v>
          </cell>
          <cell r="BK8451">
            <v>16</v>
          </cell>
          <cell r="BL8451">
            <v>6</v>
          </cell>
          <cell r="BM8451">
            <v>2</v>
          </cell>
          <cell r="BN8451">
            <v>0</v>
          </cell>
          <cell r="BO8451">
            <v>0</v>
          </cell>
          <cell r="BP8451">
            <v>0</v>
          </cell>
          <cell r="BQ8451">
            <v>1</v>
          </cell>
          <cell r="BR8451">
            <v>1</v>
          </cell>
        </row>
        <row r="8452">
          <cell r="BC8452" t="str">
            <v>n(除NA)</v>
          </cell>
          <cell r="BD8452" t="str">
            <v>AJ</v>
          </cell>
          <cell r="BE8452">
            <v>1</v>
          </cell>
          <cell r="BF8452" t="str">
            <v>活動</v>
          </cell>
          <cell r="BG8452" t="str">
            <v>キャンプ</v>
          </cell>
          <cell r="BH8452">
            <v>17</v>
          </cell>
          <cell r="BI8452">
            <v>2.1078735275883447E-3</v>
          </cell>
          <cell r="BJ8452">
            <v>1</v>
          </cell>
          <cell r="BK8452">
            <v>3</v>
          </cell>
          <cell r="BL8452">
            <v>0</v>
          </cell>
          <cell r="BM8452">
            <v>1</v>
          </cell>
          <cell r="BN8452">
            <v>0</v>
          </cell>
          <cell r="BO8452">
            <v>0</v>
          </cell>
          <cell r="BP8452">
            <v>0</v>
          </cell>
          <cell r="BQ8452">
            <v>0</v>
          </cell>
          <cell r="BR8452">
            <v>0</v>
          </cell>
        </row>
        <row r="8453">
          <cell r="BC8453" t="str">
            <v>n(除NA)</v>
          </cell>
          <cell r="BD8453" t="str">
            <v>AK</v>
          </cell>
          <cell r="BE8453">
            <v>1</v>
          </cell>
          <cell r="BF8453" t="str">
            <v>活動</v>
          </cell>
          <cell r="BG8453" t="str">
            <v>スポーツ大会等</v>
          </cell>
          <cell r="BH8453">
            <v>111</v>
          </cell>
          <cell r="BI8453">
            <v>1.3763174209547428E-2</v>
          </cell>
          <cell r="BJ8453">
            <v>14</v>
          </cell>
          <cell r="BK8453">
            <v>8</v>
          </cell>
          <cell r="BL8453">
            <v>5</v>
          </cell>
          <cell r="BM8453">
            <v>6</v>
          </cell>
          <cell r="BN8453">
            <v>0</v>
          </cell>
          <cell r="BO8453">
            <v>0</v>
          </cell>
          <cell r="BP8453">
            <v>0</v>
          </cell>
          <cell r="BQ8453">
            <v>0</v>
          </cell>
          <cell r="BR8453">
            <v>0</v>
          </cell>
        </row>
        <row r="8454">
          <cell r="BC8454" t="str">
            <v>n(除NA)</v>
          </cell>
          <cell r="BD8454" t="str">
            <v>AL</v>
          </cell>
          <cell r="BE8454">
            <v>1</v>
          </cell>
          <cell r="BF8454" t="str">
            <v>活動</v>
          </cell>
          <cell r="BG8454" t="str">
            <v>イベント・伝統行事</v>
          </cell>
          <cell r="BH8454">
            <v>247</v>
          </cell>
          <cell r="BI8454">
            <v>3.0626162430254185E-2</v>
          </cell>
          <cell r="BJ8454">
            <v>5</v>
          </cell>
          <cell r="BK8454">
            <v>62</v>
          </cell>
          <cell r="BL8454">
            <v>31</v>
          </cell>
          <cell r="BM8454">
            <v>11</v>
          </cell>
          <cell r="BN8454">
            <v>0</v>
          </cell>
          <cell r="BO8454">
            <v>0</v>
          </cell>
          <cell r="BP8454">
            <v>0</v>
          </cell>
          <cell r="BQ8454">
            <v>1</v>
          </cell>
          <cell r="BR8454">
            <v>1</v>
          </cell>
        </row>
        <row r="8455">
          <cell r="BC8455" t="str">
            <v>n(除NA)</v>
          </cell>
          <cell r="BD8455" t="str">
            <v>AM</v>
          </cell>
          <cell r="BE8455">
            <v>1</v>
          </cell>
          <cell r="BF8455" t="str">
            <v>活動</v>
          </cell>
          <cell r="BG8455" t="str">
            <v>戦跡地参拝</v>
          </cell>
          <cell r="BH8455">
            <v>1567</v>
          </cell>
          <cell r="BI8455">
            <v>0.19429634221946684</v>
          </cell>
          <cell r="BJ8455">
            <v>9</v>
          </cell>
          <cell r="BK8455">
            <v>577</v>
          </cell>
          <cell r="BL8455">
            <v>194</v>
          </cell>
          <cell r="BM8455">
            <v>28</v>
          </cell>
          <cell r="BN8455">
            <v>0</v>
          </cell>
          <cell r="BO8455">
            <v>0</v>
          </cell>
          <cell r="BP8455">
            <v>0</v>
          </cell>
          <cell r="BQ8455">
            <v>0</v>
          </cell>
          <cell r="BR8455">
            <v>1</v>
          </cell>
        </row>
        <row r="8456">
          <cell r="BC8456" t="str">
            <v>n(除NA)</v>
          </cell>
          <cell r="BD8456" t="str">
            <v>AN</v>
          </cell>
          <cell r="BE8456">
            <v>1</v>
          </cell>
          <cell r="BF8456" t="str">
            <v>活動</v>
          </cell>
          <cell r="BG8456" t="str">
            <v>ショッピング</v>
          </cell>
          <cell r="BH8456">
            <v>3177</v>
          </cell>
          <cell r="BI8456">
            <v>0.39392436453812774</v>
          </cell>
          <cell r="BJ8456">
            <v>25</v>
          </cell>
          <cell r="BK8456">
            <v>812</v>
          </cell>
          <cell r="BL8456">
            <v>318</v>
          </cell>
          <cell r="BM8456">
            <v>104</v>
          </cell>
          <cell r="BN8456">
            <v>0</v>
          </cell>
          <cell r="BO8456">
            <v>0</v>
          </cell>
          <cell r="BP8456">
            <v>0</v>
          </cell>
          <cell r="BQ8456">
            <v>3</v>
          </cell>
          <cell r="BR8456">
            <v>4</v>
          </cell>
        </row>
        <row r="8457">
          <cell r="BC8457" t="str">
            <v>n(除NA)</v>
          </cell>
          <cell r="BD8457" t="str">
            <v>AO</v>
          </cell>
          <cell r="BE8457">
            <v>1</v>
          </cell>
          <cell r="BF8457" t="str">
            <v>活動</v>
          </cell>
          <cell r="BG8457" t="str">
            <v>エコツアー</v>
          </cell>
          <cell r="BH8457">
            <v>69</v>
          </cell>
          <cell r="BI8457">
            <v>8.5554866707997518E-3</v>
          </cell>
          <cell r="BJ8457">
            <v>1</v>
          </cell>
          <cell r="BK8457">
            <v>4</v>
          </cell>
          <cell r="BL8457">
            <v>3</v>
          </cell>
          <cell r="BM8457">
            <v>2</v>
          </cell>
          <cell r="BN8457">
            <v>0</v>
          </cell>
          <cell r="BO8457">
            <v>0</v>
          </cell>
          <cell r="BP8457">
            <v>0</v>
          </cell>
          <cell r="BQ8457">
            <v>0</v>
          </cell>
          <cell r="BR8457">
            <v>1</v>
          </cell>
        </row>
        <row r="8458">
          <cell r="BC8458" t="str">
            <v>n(除NA)</v>
          </cell>
          <cell r="BD8458" t="str">
            <v>AP</v>
          </cell>
          <cell r="BE8458">
            <v>1</v>
          </cell>
          <cell r="BF8458" t="str">
            <v>活動</v>
          </cell>
          <cell r="BG8458" t="str">
            <v>新婚旅行</v>
          </cell>
          <cell r="BH8458">
            <v>88</v>
          </cell>
          <cell r="BI8458">
            <v>1.0911345319280842E-2</v>
          </cell>
          <cell r="BJ8458">
            <v>1</v>
          </cell>
          <cell r="BK8458">
            <v>8</v>
          </cell>
          <cell r="BL8458">
            <v>8</v>
          </cell>
          <cell r="BM8458">
            <v>6</v>
          </cell>
          <cell r="BN8458">
            <v>0</v>
          </cell>
          <cell r="BO8458">
            <v>0</v>
          </cell>
          <cell r="BP8458">
            <v>0</v>
          </cell>
          <cell r="BQ8458">
            <v>0</v>
          </cell>
          <cell r="BR8458">
            <v>0</v>
          </cell>
        </row>
        <row r="8459">
          <cell r="BC8459" t="str">
            <v>n(除NA)</v>
          </cell>
          <cell r="BD8459" t="str">
            <v>AQ</v>
          </cell>
          <cell r="BE8459">
            <v>1</v>
          </cell>
          <cell r="BF8459" t="str">
            <v>活動</v>
          </cell>
          <cell r="BG8459" t="str">
            <v>ウェディング</v>
          </cell>
          <cell r="BH8459">
            <v>168</v>
          </cell>
          <cell r="BI8459">
            <v>2.0830750154990699E-2</v>
          </cell>
          <cell r="BJ8459">
            <v>4</v>
          </cell>
          <cell r="BK8459">
            <v>32</v>
          </cell>
          <cell r="BL8459">
            <v>26</v>
          </cell>
          <cell r="BM8459">
            <v>16</v>
          </cell>
          <cell r="BN8459">
            <v>0</v>
          </cell>
          <cell r="BO8459">
            <v>0</v>
          </cell>
          <cell r="BP8459">
            <v>0</v>
          </cell>
          <cell r="BQ8459">
            <v>0</v>
          </cell>
          <cell r="BR8459">
            <v>0</v>
          </cell>
        </row>
        <row r="8460">
          <cell r="BC8460" t="str">
            <v>n(除NA)</v>
          </cell>
          <cell r="BD8460" t="str">
            <v>AR</v>
          </cell>
          <cell r="BE8460">
            <v>1</v>
          </cell>
          <cell r="BF8460" t="str">
            <v>活動</v>
          </cell>
          <cell r="BG8460" t="str">
            <v>会議・研修</v>
          </cell>
          <cell r="BH8460">
            <v>515</v>
          </cell>
          <cell r="BI8460">
            <v>6.3856168629882207E-2</v>
          </cell>
          <cell r="BJ8460">
            <v>15</v>
          </cell>
          <cell r="BK8460">
            <v>93</v>
          </cell>
          <cell r="BL8460">
            <v>62</v>
          </cell>
          <cell r="BM8460">
            <v>17</v>
          </cell>
          <cell r="BN8460">
            <v>0</v>
          </cell>
          <cell r="BO8460">
            <v>0</v>
          </cell>
          <cell r="BP8460">
            <v>0</v>
          </cell>
          <cell r="BQ8460">
            <v>0</v>
          </cell>
          <cell r="BR8460">
            <v>0</v>
          </cell>
        </row>
        <row r="8461">
          <cell r="BC8461" t="str">
            <v>n(除NA)</v>
          </cell>
          <cell r="BD8461" t="str">
            <v>AS</v>
          </cell>
          <cell r="BE8461">
            <v>1</v>
          </cell>
          <cell r="BF8461" t="str">
            <v>活動</v>
          </cell>
          <cell r="BG8461" t="str">
            <v>仕事</v>
          </cell>
          <cell r="BH8461">
            <v>869</v>
          </cell>
          <cell r="BI8461">
            <v>0.10774953502789833</v>
          </cell>
          <cell r="BJ8461">
            <v>10</v>
          </cell>
          <cell r="BK8461">
            <v>145</v>
          </cell>
          <cell r="BL8461">
            <v>153</v>
          </cell>
          <cell r="BM8461">
            <v>59</v>
          </cell>
          <cell r="BN8461">
            <v>0</v>
          </cell>
          <cell r="BO8461">
            <v>0</v>
          </cell>
          <cell r="BP8461">
            <v>0</v>
          </cell>
          <cell r="BQ8461">
            <v>2</v>
          </cell>
          <cell r="BR8461">
            <v>2</v>
          </cell>
        </row>
        <row r="8462">
          <cell r="BC8462" t="str">
            <v>n(除NA)</v>
          </cell>
          <cell r="BD8462" t="str">
            <v>AT</v>
          </cell>
          <cell r="BE8462">
            <v>1</v>
          </cell>
          <cell r="BF8462" t="str">
            <v>活動</v>
          </cell>
          <cell r="BG8462" t="str">
            <v>帰省・親戚訪問等</v>
          </cell>
          <cell r="BH8462">
            <v>445</v>
          </cell>
          <cell r="BI8462">
            <v>5.5176689398636083E-2</v>
          </cell>
          <cell r="BJ8462">
            <v>5</v>
          </cell>
          <cell r="BK8462">
            <v>40</v>
          </cell>
          <cell r="BL8462">
            <v>57</v>
          </cell>
          <cell r="BM8462">
            <v>82</v>
          </cell>
          <cell r="BN8462">
            <v>0</v>
          </cell>
          <cell r="BO8462">
            <v>0</v>
          </cell>
          <cell r="BP8462">
            <v>0</v>
          </cell>
          <cell r="BQ8462">
            <v>1</v>
          </cell>
          <cell r="BR8462">
            <v>1</v>
          </cell>
        </row>
        <row r="8463">
          <cell r="BC8463" t="str">
            <v>n(除NA)</v>
          </cell>
          <cell r="BD8463" t="str">
            <v>AU</v>
          </cell>
          <cell r="BE8463">
            <v>1</v>
          </cell>
          <cell r="BF8463" t="str">
            <v>活動</v>
          </cell>
          <cell r="BG8463" t="str">
            <v>その他</v>
          </cell>
          <cell r="BH8463">
            <v>355</v>
          </cell>
          <cell r="BI8463">
            <v>4.4017358958462489E-2</v>
          </cell>
          <cell r="BJ8463">
            <v>8</v>
          </cell>
          <cell r="BK8463">
            <v>63</v>
          </cell>
          <cell r="BL8463">
            <v>32</v>
          </cell>
          <cell r="BM8463">
            <v>21</v>
          </cell>
          <cell r="BN8463">
            <v>0</v>
          </cell>
          <cell r="BO8463">
            <v>0</v>
          </cell>
          <cell r="BP8463">
            <v>0</v>
          </cell>
          <cell r="BQ8463">
            <v>0</v>
          </cell>
          <cell r="BR8463">
            <v>1</v>
          </cell>
        </row>
        <row r="8464">
          <cell r="BC8464" t="str">
            <v>n(除NA)</v>
          </cell>
          <cell r="BD8464" t="str">
            <v>AW</v>
          </cell>
          <cell r="BE8464">
            <v>1</v>
          </cell>
          <cell r="BF8464" t="str">
            <v>交通機関</v>
          </cell>
          <cell r="BG8464" t="str">
            <v>バス</v>
          </cell>
          <cell r="BH8464">
            <v>3402</v>
          </cell>
          <cell r="BI8464">
            <v>0.4218226906385617</v>
          </cell>
          <cell r="BJ8464">
            <v>48</v>
          </cell>
          <cell r="BK8464">
            <v>1193</v>
          </cell>
          <cell r="BL8464">
            <v>360</v>
          </cell>
          <cell r="BM8464">
            <v>56</v>
          </cell>
          <cell r="BN8464">
            <v>0</v>
          </cell>
          <cell r="BO8464">
            <v>0</v>
          </cell>
          <cell r="BP8464">
            <v>0</v>
          </cell>
          <cell r="BQ8464">
            <v>4</v>
          </cell>
          <cell r="BR8464">
            <v>7</v>
          </cell>
        </row>
        <row r="8465">
          <cell r="BC8465" t="str">
            <v>n(除NA)</v>
          </cell>
          <cell r="BD8465" t="str">
            <v>AX</v>
          </cell>
          <cell r="BE8465">
            <v>1</v>
          </cell>
          <cell r="BF8465" t="str">
            <v>交通機関</v>
          </cell>
          <cell r="BG8465" t="str">
            <v>タクシー</v>
          </cell>
          <cell r="BH8465">
            <v>2878</v>
          </cell>
          <cell r="BI8465">
            <v>0.3568505889646621</v>
          </cell>
          <cell r="BJ8465">
            <v>79</v>
          </cell>
          <cell r="BK8465">
            <v>500</v>
          </cell>
          <cell r="BL8465">
            <v>296</v>
          </cell>
          <cell r="BM8465">
            <v>153</v>
          </cell>
          <cell r="BN8465">
            <v>0</v>
          </cell>
          <cell r="BO8465">
            <v>0</v>
          </cell>
          <cell r="BP8465">
            <v>0</v>
          </cell>
          <cell r="BQ8465">
            <v>3</v>
          </cell>
          <cell r="BR8465">
            <v>5</v>
          </cell>
        </row>
        <row r="8466">
          <cell r="BC8466" t="str">
            <v>n(除NA)</v>
          </cell>
          <cell r="BD8466" t="str">
            <v>AY</v>
          </cell>
          <cell r="BE8466">
            <v>1</v>
          </cell>
          <cell r="BF8466" t="str">
            <v>交通機関</v>
          </cell>
          <cell r="BG8466" t="str">
            <v>モノレール</v>
          </cell>
          <cell r="BH8466">
            <v>1576</v>
          </cell>
          <cell r="BI8466">
            <v>0.1954122752634842</v>
          </cell>
          <cell r="BJ8466">
            <v>63</v>
          </cell>
          <cell r="BK8466">
            <v>202</v>
          </cell>
          <cell r="BL8466">
            <v>154</v>
          </cell>
          <cell r="BM8466">
            <v>114</v>
          </cell>
          <cell r="BN8466">
            <v>0</v>
          </cell>
          <cell r="BO8466">
            <v>0</v>
          </cell>
          <cell r="BP8466">
            <v>0</v>
          </cell>
          <cell r="BQ8466">
            <v>1</v>
          </cell>
          <cell r="BR8466">
            <v>3</v>
          </cell>
        </row>
        <row r="8467">
          <cell r="BC8467" t="str">
            <v>n(除NA)</v>
          </cell>
          <cell r="BD8467" t="str">
            <v>AZ</v>
          </cell>
          <cell r="BE8467">
            <v>1</v>
          </cell>
          <cell r="BF8467" t="str">
            <v>交通機関</v>
          </cell>
          <cell r="BG8467" t="str">
            <v>船</v>
          </cell>
          <cell r="BH8467">
            <v>977</v>
          </cell>
          <cell r="BI8467">
            <v>0.12114073155610663</v>
          </cell>
          <cell r="BJ8467">
            <v>7</v>
          </cell>
          <cell r="BK8467">
            <v>182</v>
          </cell>
          <cell r="BL8467">
            <v>71</v>
          </cell>
          <cell r="BM8467">
            <v>25</v>
          </cell>
          <cell r="BN8467">
            <v>0</v>
          </cell>
          <cell r="BO8467">
            <v>0</v>
          </cell>
          <cell r="BP8467">
            <v>0</v>
          </cell>
          <cell r="BQ8467">
            <v>1</v>
          </cell>
          <cell r="BR8467">
            <v>3</v>
          </cell>
        </row>
        <row r="8468">
          <cell r="BC8468" t="str">
            <v>n(除NA)</v>
          </cell>
          <cell r="BD8468" t="str">
            <v>BA</v>
          </cell>
          <cell r="BE8468">
            <v>1</v>
          </cell>
          <cell r="BF8468" t="str">
            <v>交通機関</v>
          </cell>
          <cell r="BG8468" t="str">
            <v>航空機</v>
          </cell>
          <cell r="BH8468">
            <v>699</v>
          </cell>
          <cell r="BI8468">
            <v>8.6670799752014874E-2</v>
          </cell>
          <cell r="BJ8468">
            <v>6</v>
          </cell>
          <cell r="BK8468">
            <v>97</v>
          </cell>
          <cell r="BL8468">
            <v>44</v>
          </cell>
          <cell r="BM8468">
            <v>21</v>
          </cell>
          <cell r="BN8468">
            <v>0</v>
          </cell>
          <cell r="BO8468">
            <v>0</v>
          </cell>
          <cell r="BP8468">
            <v>0</v>
          </cell>
          <cell r="BQ8468">
            <v>0</v>
          </cell>
          <cell r="BR8468">
            <v>3</v>
          </cell>
        </row>
        <row r="8469">
          <cell r="BC8469" t="str">
            <v>n(除NA)</v>
          </cell>
          <cell r="BD8469" t="str">
            <v>BB</v>
          </cell>
          <cell r="BE8469">
            <v>1</v>
          </cell>
          <cell r="BF8469" t="str">
            <v>交通機関</v>
          </cell>
          <cell r="BG8469" t="str">
            <v>レンタカー</v>
          </cell>
          <cell r="BH8469">
            <v>2623</v>
          </cell>
          <cell r="BI8469">
            <v>0.32523248605083693</v>
          </cell>
          <cell r="BJ8469">
            <v>10</v>
          </cell>
          <cell r="BK8469">
            <v>354</v>
          </cell>
          <cell r="BL8469">
            <v>216</v>
          </cell>
          <cell r="BM8469">
            <v>128</v>
          </cell>
          <cell r="BN8469">
            <v>0</v>
          </cell>
          <cell r="BO8469">
            <v>0</v>
          </cell>
          <cell r="BP8469">
            <v>0</v>
          </cell>
          <cell r="BQ8469">
            <v>1</v>
          </cell>
          <cell r="BR8469">
            <v>1</v>
          </cell>
        </row>
        <row r="8470">
          <cell r="BC8470" t="str">
            <v>n(除NA)</v>
          </cell>
          <cell r="BD8470" t="str">
            <v>BC</v>
          </cell>
          <cell r="BE8470">
            <v>1</v>
          </cell>
          <cell r="BF8470" t="str">
            <v>交通機関</v>
          </cell>
          <cell r="BG8470" t="str">
            <v>自家用車</v>
          </cell>
          <cell r="BH8470">
            <v>544</v>
          </cell>
          <cell r="BI8470">
            <v>6.7451952882827029E-2</v>
          </cell>
          <cell r="BJ8470">
            <v>124</v>
          </cell>
          <cell r="BK8470">
            <v>84</v>
          </cell>
          <cell r="BL8470">
            <v>90</v>
          </cell>
          <cell r="BM8470">
            <v>93</v>
          </cell>
          <cell r="BN8470">
            <v>0</v>
          </cell>
          <cell r="BO8470">
            <v>0</v>
          </cell>
          <cell r="BP8470">
            <v>0</v>
          </cell>
          <cell r="BQ8470">
            <v>7</v>
          </cell>
          <cell r="BR8470">
            <v>7</v>
          </cell>
        </row>
        <row r="8471">
          <cell r="BC8471" t="str">
            <v>n(除NA)</v>
          </cell>
          <cell r="BD8471" t="str">
            <v>BD</v>
          </cell>
          <cell r="BE8471">
            <v>1</v>
          </cell>
          <cell r="BF8471" t="str">
            <v>交通機関</v>
          </cell>
          <cell r="BG8471" t="str">
            <v>オートバイ</v>
          </cell>
          <cell r="BH8471">
            <v>30</v>
          </cell>
          <cell r="BI8471">
            <v>3.7197768133911966E-3</v>
          </cell>
          <cell r="BJ8471">
            <v>1</v>
          </cell>
          <cell r="BK8471">
            <v>5</v>
          </cell>
          <cell r="BL8471">
            <v>4</v>
          </cell>
          <cell r="BM8471">
            <v>2</v>
          </cell>
          <cell r="BN8471">
            <v>0</v>
          </cell>
          <cell r="BO8471">
            <v>0</v>
          </cell>
          <cell r="BP8471">
            <v>0</v>
          </cell>
          <cell r="BQ8471">
            <v>0</v>
          </cell>
          <cell r="BR8471">
            <v>0</v>
          </cell>
        </row>
        <row r="8472">
          <cell r="BC8472" t="str">
            <v>n(除NA)</v>
          </cell>
          <cell r="BD8472" t="str">
            <v>BE</v>
          </cell>
          <cell r="BE8472">
            <v>1</v>
          </cell>
          <cell r="BF8472" t="str">
            <v>交通機関</v>
          </cell>
          <cell r="BG8472" t="str">
            <v>自転車</v>
          </cell>
          <cell r="BH8472">
            <v>146</v>
          </cell>
          <cell r="BI8472">
            <v>1.8102913825170489E-2</v>
          </cell>
          <cell r="BJ8472">
            <v>2</v>
          </cell>
          <cell r="BK8472">
            <v>30</v>
          </cell>
          <cell r="BL8472">
            <v>19</v>
          </cell>
          <cell r="BM8472">
            <v>6</v>
          </cell>
          <cell r="BN8472">
            <v>0</v>
          </cell>
          <cell r="BO8472">
            <v>0</v>
          </cell>
          <cell r="BP8472">
            <v>0</v>
          </cell>
          <cell r="BQ8472">
            <v>0</v>
          </cell>
          <cell r="BR8472">
            <v>0</v>
          </cell>
        </row>
        <row r="8473">
          <cell r="BC8473" t="str">
            <v>n(除NA)</v>
          </cell>
          <cell r="BD8473" t="str">
            <v>BF</v>
          </cell>
          <cell r="BE8473">
            <v>1</v>
          </cell>
          <cell r="BF8473" t="str">
            <v>交通機関</v>
          </cell>
          <cell r="BG8473" t="str">
            <v>その他</v>
          </cell>
          <cell r="BH8473">
            <v>296</v>
          </cell>
          <cell r="BI8473">
            <v>3.6701797892126471E-2</v>
          </cell>
          <cell r="BJ8473">
            <v>6</v>
          </cell>
          <cell r="BK8473">
            <v>35</v>
          </cell>
          <cell r="BL8473">
            <v>32</v>
          </cell>
          <cell r="BM8473">
            <v>14</v>
          </cell>
          <cell r="BN8473">
            <v>0</v>
          </cell>
          <cell r="BO8473">
            <v>0</v>
          </cell>
          <cell r="BP8473">
            <v>0</v>
          </cell>
          <cell r="BQ8473">
            <v>0</v>
          </cell>
          <cell r="BR8473">
            <v>0</v>
          </cell>
        </row>
        <row r="8474">
          <cell r="BC8474" t="str">
            <v>n(除NA)</v>
          </cell>
          <cell r="BD8474" t="str">
            <v>BH</v>
          </cell>
          <cell r="BE8474">
            <v>1</v>
          </cell>
          <cell r="BF8474" t="str">
            <v>旅行形態</v>
          </cell>
          <cell r="BG8474" t="str">
            <v>団体旅行</v>
          </cell>
          <cell r="BH8474">
            <v>2505</v>
          </cell>
          <cell r="BI8474">
            <v>0.3106013639181649</v>
          </cell>
          <cell r="BJ8474">
            <v>77</v>
          </cell>
          <cell r="BK8474">
            <v>911</v>
          </cell>
          <cell r="BL8474">
            <v>0</v>
          </cell>
          <cell r="BM8474">
            <v>0</v>
          </cell>
          <cell r="BN8474">
            <v>0</v>
          </cell>
          <cell r="BO8474">
            <v>0</v>
          </cell>
          <cell r="BP8474">
            <v>0</v>
          </cell>
          <cell r="BQ8474">
            <v>1</v>
          </cell>
          <cell r="BR8474">
            <v>2</v>
          </cell>
        </row>
        <row r="8475">
          <cell r="BC8475" t="str">
            <v>n(除NA)</v>
          </cell>
          <cell r="BD8475" t="str">
            <v>BH</v>
          </cell>
          <cell r="BE8475">
            <v>2</v>
          </cell>
          <cell r="BF8475" t="str">
            <v>旅行形態</v>
          </cell>
          <cell r="BG8475" t="str">
            <v>観光ﾊﾟｯｸ</v>
          </cell>
          <cell r="BH8475">
            <v>695</v>
          </cell>
          <cell r="BI8475">
            <v>8.6174829510229381E-2</v>
          </cell>
          <cell r="BJ8475">
            <v>24</v>
          </cell>
          <cell r="BK8475">
            <v>89</v>
          </cell>
          <cell r="BL8475">
            <v>0</v>
          </cell>
          <cell r="BM8475">
            <v>0</v>
          </cell>
          <cell r="BN8475">
            <v>0</v>
          </cell>
          <cell r="BO8475">
            <v>0</v>
          </cell>
          <cell r="BP8475">
            <v>0</v>
          </cell>
          <cell r="BQ8475">
            <v>1</v>
          </cell>
          <cell r="BR8475">
            <v>3</v>
          </cell>
        </row>
        <row r="8476">
          <cell r="BC8476" t="str">
            <v>n(除NA)</v>
          </cell>
          <cell r="BD8476" t="str">
            <v>BH</v>
          </cell>
          <cell r="BE8476">
            <v>3</v>
          </cell>
          <cell r="BF8476" t="str">
            <v>旅行形態</v>
          </cell>
          <cell r="BG8476" t="str">
            <v>ﾌﾘｰﾌﾟﾗﾝ</v>
          </cell>
          <cell r="BH8476">
            <v>1963</v>
          </cell>
          <cell r="BI8476">
            <v>0.24339739615623063</v>
          </cell>
          <cell r="BJ8476">
            <v>52</v>
          </cell>
          <cell r="BK8476">
            <v>261</v>
          </cell>
          <cell r="BL8476">
            <v>0</v>
          </cell>
          <cell r="BM8476">
            <v>0</v>
          </cell>
          <cell r="BN8476">
            <v>0</v>
          </cell>
          <cell r="BO8476">
            <v>0</v>
          </cell>
          <cell r="BP8476">
            <v>0</v>
          </cell>
          <cell r="BQ8476">
            <v>1</v>
          </cell>
          <cell r="BR8476">
            <v>1</v>
          </cell>
        </row>
        <row r="8477">
          <cell r="BC8477" t="str">
            <v>n(除NA)</v>
          </cell>
          <cell r="BD8477" t="str">
            <v>BH</v>
          </cell>
          <cell r="BE8477">
            <v>4</v>
          </cell>
          <cell r="BF8477" t="str">
            <v>旅行形態</v>
          </cell>
          <cell r="BG8477" t="str">
            <v>個人旅行</v>
          </cell>
          <cell r="BH8477">
            <v>2212</v>
          </cell>
          <cell r="BI8477">
            <v>0.27427154370737755</v>
          </cell>
          <cell r="BJ8477">
            <v>135</v>
          </cell>
          <cell r="BK8477">
            <v>6</v>
          </cell>
          <cell r="BL8477">
            <v>312</v>
          </cell>
          <cell r="BM8477">
            <v>406</v>
          </cell>
          <cell r="BN8477">
            <v>0</v>
          </cell>
          <cell r="BO8477">
            <v>0</v>
          </cell>
          <cell r="BP8477">
            <v>0</v>
          </cell>
          <cell r="BQ8477">
            <v>5</v>
          </cell>
          <cell r="BR8477">
            <v>8</v>
          </cell>
        </row>
        <row r="8478">
          <cell r="BC8478" t="str">
            <v>n(除NA)</v>
          </cell>
          <cell r="BD8478" t="str">
            <v>BS</v>
          </cell>
          <cell r="BE8478">
            <v>1</v>
          </cell>
          <cell r="BF8478" t="str">
            <v>職業</v>
          </cell>
          <cell r="BG8478" t="str">
            <v>会社役員</v>
          </cell>
          <cell r="BH8478">
            <v>531</v>
          </cell>
          <cell r="BI8478">
            <v>6.5840049597024178E-2</v>
          </cell>
          <cell r="BJ8478">
            <v>15</v>
          </cell>
          <cell r="BK8478">
            <v>73</v>
          </cell>
          <cell r="BL8478">
            <v>50</v>
          </cell>
          <cell r="BM8478">
            <v>29</v>
          </cell>
          <cell r="BN8478">
            <v>0</v>
          </cell>
          <cell r="BO8478">
            <v>0</v>
          </cell>
          <cell r="BP8478">
            <v>0</v>
          </cell>
          <cell r="BQ8478">
            <v>0</v>
          </cell>
          <cell r="BR8478">
            <v>0</v>
          </cell>
        </row>
        <row r="8479">
          <cell r="BC8479" t="str">
            <v>n(除NA)</v>
          </cell>
          <cell r="BD8479" t="str">
            <v>BS</v>
          </cell>
          <cell r="BE8479">
            <v>2</v>
          </cell>
          <cell r="BF8479" t="str">
            <v>職業</v>
          </cell>
          <cell r="BG8479" t="str">
            <v>会社員</v>
          </cell>
          <cell r="BH8479">
            <v>2866</v>
          </cell>
          <cell r="BI8479">
            <v>0.35536267823930562</v>
          </cell>
          <cell r="BJ8479">
            <v>79</v>
          </cell>
          <cell r="BK8479">
            <v>455</v>
          </cell>
          <cell r="BL8479">
            <v>242</v>
          </cell>
          <cell r="BM8479">
            <v>150</v>
          </cell>
          <cell r="BN8479">
            <v>0</v>
          </cell>
          <cell r="BO8479">
            <v>0</v>
          </cell>
          <cell r="BP8479">
            <v>0</v>
          </cell>
          <cell r="BQ8479">
            <v>0</v>
          </cell>
          <cell r="BR8479">
            <v>0</v>
          </cell>
        </row>
        <row r="8480">
          <cell r="BC8480" t="str">
            <v>n(除NA)</v>
          </cell>
          <cell r="BD8480" t="str">
            <v>BS</v>
          </cell>
          <cell r="BE8480">
            <v>3</v>
          </cell>
          <cell r="BF8480" t="str">
            <v>職業</v>
          </cell>
          <cell r="BG8480" t="str">
            <v>公務員</v>
          </cell>
          <cell r="BH8480">
            <v>731</v>
          </cell>
          <cell r="BI8480">
            <v>9.0638561686298816E-2</v>
          </cell>
          <cell r="BJ8480">
            <v>49</v>
          </cell>
          <cell r="BK8480">
            <v>91</v>
          </cell>
          <cell r="BL8480">
            <v>55</v>
          </cell>
          <cell r="BM8480">
            <v>36</v>
          </cell>
          <cell r="BN8480">
            <v>0</v>
          </cell>
          <cell r="BO8480">
            <v>0</v>
          </cell>
          <cell r="BP8480">
            <v>0</v>
          </cell>
          <cell r="BQ8480">
            <v>0</v>
          </cell>
          <cell r="BR8480">
            <v>0</v>
          </cell>
        </row>
        <row r="8481">
          <cell r="BC8481" t="str">
            <v>n(除NA)</v>
          </cell>
          <cell r="BD8481" t="str">
            <v>BS</v>
          </cell>
          <cell r="BE8481">
            <v>4</v>
          </cell>
          <cell r="BF8481" t="str">
            <v>職業</v>
          </cell>
          <cell r="BG8481" t="str">
            <v>自営業</v>
          </cell>
          <cell r="BH8481">
            <v>536</v>
          </cell>
          <cell r="BI8481">
            <v>6.6460012399256044E-2</v>
          </cell>
          <cell r="BJ8481">
            <v>23</v>
          </cell>
          <cell r="BK8481">
            <v>98</v>
          </cell>
          <cell r="BL8481">
            <v>53</v>
          </cell>
          <cell r="BM8481">
            <v>40</v>
          </cell>
          <cell r="BN8481">
            <v>0</v>
          </cell>
          <cell r="BO8481">
            <v>0</v>
          </cell>
          <cell r="BP8481">
            <v>0</v>
          </cell>
          <cell r="BQ8481">
            <v>0</v>
          </cell>
          <cell r="BR8481">
            <v>0</v>
          </cell>
        </row>
        <row r="8482">
          <cell r="BC8482" t="str">
            <v>n(除NA)</v>
          </cell>
          <cell r="BD8482" t="str">
            <v>BS</v>
          </cell>
          <cell r="BE8482">
            <v>5</v>
          </cell>
          <cell r="BF8482" t="str">
            <v>職業</v>
          </cell>
          <cell r="BG8482" t="str">
            <v>自由業</v>
          </cell>
          <cell r="BH8482">
            <v>189</v>
          </cell>
          <cell r="BI8482">
            <v>2.343459392436454E-2</v>
          </cell>
          <cell r="BJ8482">
            <v>11</v>
          </cell>
          <cell r="BK8482">
            <v>51</v>
          </cell>
          <cell r="BL8482">
            <v>35</v>
          </cell>
          <cell r="BM8482">
            <v>11</v>
          </cell>
          <cell r="BN8482">
            <v>0</v>
          </cell>
          <cell r="BO8482">
            <v>0</v>
          </cell>
          <cell r="BP8482">
            <v>0</v>
          </cell>
          <cell r="BQ8482">
            <v>0</v>
          </cell>
          <cell r="BR8482">
            <v>0</v>
          </cell>
        </row>
        <row r="8483">
          <cell r="BC8483" t="str">
            <v>n(除NA)</v>
          </cell>
          <cell r="BD8483" t="str">
            <v>BS</v>
          </cell>
          <cell r="BE8483">
            <v>6</v>
          </cell>
          <cell r="BF8483" t="str">
            <v>職業</v>
          </cell>
          <cell r="BG8483" t="str">
            <v>派遣社員</v>
          </cell>
          <cell r="BH8483">
            <v>75</v>
          </cell>
          <cell r="BI8483">
            <v>9.299442033477991E-3</v>
          </cell>
          <cell r="BJ8483">
            <v>1</v>
          </cell>
          <cell r="BK8483">
            <v>9</v>
          </cell>
          <cell r="BL8483">
            <v>2</v>
          </cell>
          <cell r="BM8483">
            <v>2</v>
          </cell>
          <cell r="BN8483">
            <v>0</v>
          </cell>
          <cell r="BO8483">
            <v>0</v>
          </cell>
          <cell r="BP8483">
            <v>0</v>
          </cell>
          <cell r="BQ8483">
            <v>0</v>
          </cell>
          <cell r="BR8483">
            <v>0</v>
          </cell>
        </row>
        <row r="8484">
          <cell r="BC8484" t="str">
            <v>n(除NA)</v>
          </cell>
          <cell r="BD8484" t="str">
            <v>BS</v>
          </cell>
          <cell r="BE8484">
            <v>7</v>
          </cell>
          <cell r="BF8484" t="str">
            <v>職業</v>
          </cell>
          <cell r="BG8484" t="str">
            <v>パートアルバイト</v>
          </cell>
          <cell r="BH8484">
            <v>329</v>
          </cell>
          <cell r="BI8484">
            <v>4.0793552386856786E-2</v>
          </cell>
          <cell r="BJ8484">
            <v>25</v>
          </cell>
          <cell r="BK8484">
            <v>67</v>
          </cell>
          <cell r="BL8484">
            <v>22</v>
          </cell>
          <cell r="BM8484">
            <v>15</v>
          </cell>
          <cell r="BN8484">
            <v>0</v>
          </cell>
          <cell r="BO8484">
            <v>0</v>
          </cell>
          <cell r="BP8484">
            <v>0</v>
          </cell>
          <cell r="BQ8484">
            <v>0</v>
          </cell>
          <cell r="BR8484">
            <v>0</v>
          </cell>
        </row>
        <row r="8485">
          <cell r="BC8485" t="str">
            <v>n(除NA)</v>
          </cell>
          <cell r="BD8485" t="str">
            <v>BS</v>
          </cell>
          <cell r="BE8485">
            <v>8</v>
          </cell>
          <cell r="BF8485" t="str">
            <v>職業</v>
          </cell>
          <cell r="BG8485" t="str">
            <v>専業主婦</v>
          </cell>
          <cell r="BH8485">
            <v>576</v>
          </cell>
          <cell r="BI8485">
            <v>7.1419714817110971E-2</v>
          </cell>
          <cell r="BJ8485">
            <v>33</v>
          </cell>
          <cell r="BK8485">
            <v>95</v>
          </cell>
          <cell r="BL8485">
            <v>49</v>
          </cell>
          <cell r="BM8485">
            <v>34</v>
          </cell>
          <cell r="BN8485">
            <v>0</v>
          </cell>
          <cell r="BO8485">
            <v>0</v>
          </cell>
          <cell r="BP8485">
            <v>0</v>
          </cell>
          <cell r="BQ8485">
            <v>0</v>
          </cell>
          <cell r="BR8485">
            <v>0</v>
          </cell>
        </row>
        <row r="8486">
          <cell r="BC8486" t="str">
            <v>n(除NA)</v>
          </cell>
          <cell r="BD8486" t="str">
            <v>BS</v>
          </cell>
          <cell r="BE8486">
            <v>9</v>
          </cell>
          <cell r="BF8486" t="str">
            <v>職業</v>
          </cell>
          <cell r="BG8486" t="str">
            <v>学生</v>
          </cell>
          <cell r="BH8486">
            <v>1188</v>
          </cell>
          <cell r="BI8486">
            <v>0.14730316181029138</v>
          </cell>
          <cell r="BJ8486">
            <v>35</v>
          </cell>
          <cell r="BK8486">
            <v>618</v>
          </cell>
          <cell r="BL8486">
            <v>235</v>
          </cell>
          <cell r="BM8486">
            <v>32</v>
          </cell>
          <cell r="BN8486">
            <v>0</v>
          </cell>
          <cell r="BO8486">
            <v>0</v>
          </cell>
          <cell r="BP8486">
            <v>0</v>
          </cell>
          <cell r="BQ8486">
            <v>0</v>
          </cell>
          <cell r="BR8486">
            <v>0</v>
          </cell>
        </row>
        <row r="8487">
          <cell r="BC8487" t="str">
            <v>n(除NA)</v>
          </cell>
          <cell r="BD8487" t="str">
            <v>BS</v>
          </cell>
          <cell r="BE8487">
            <v>10</v>
          </cell>
          <cell r="BF8487" t="str">
            <v>職業</v>
          </cell>
          <cell r="BG8487" t="str">
            <v>無職</v>
          </cell>
          <cell r="BH8487">
            <v>451</v>
          </cell>
          <cell r="BI8487">
            <v>5.5920644761314323E-2</v>
          </cell>
          <cell r="BJ8487">
            <v>24</v>
          </cell>
          <cell r="BK8487">
            <v>66</v>
          </cell>
          <cell r="BL8487">
            <v>41</v>
          </cell>
          <cell r="BM8487">
            <v>27</v>
          </cell>
          <cell r="BN8487">
            <v>0</v>
          </cell>
          <cell r="BO8487">
            <v>0</v>
          </cell>
          <cell r="BP8487">
            <v>0</v>
          </cell>
          <cell r="BQ8487">
            <v>0</v>
          </cell>
          <cell r="BR8487">
            <v>0</v>
          </cell>
        </row>
        <row r="8488">
          <cell r="BC8488" t="str">
            <v>n(除NA)</v>
          </cell>
          <cell r="BD8488" t="str">
            <v>BT</v>
          </cell>
          <cell r="BE8488">
            <v>1</v>
          </cell>
          <cell r="BF8488" t="str">
            <v>収入</v>
          </cell>
          <cell r="BG8488" t="str">
            <v>300万円未満</v>
          </cell>
          <cell r="BH8488">
            <v>1183</v>
          </cell>
          <cell r="BI8488">
            <v>0.14668319900805951</v>
          </cell>
          <cell r="BJ8488">
            <v>77</v>
          </cell>
          <cell r="BK8488">
            <v>199</v>
          </cell>
          <cell r="BL8488">
            <v>98</v>
          </cell>
          <cell r="BM8488">
            <v>75</v>
          </cell>
          <cell r="BN8488">
            <v>0</v>
          </cell>
          <cell r="BO8488">
            <v>0</v>
          </cell>
          <cell r="BP8488">
            <v>0</v>
          </cell>
          <cell r="BQ8488">
            <v>0</v>
          </cell>
          <cell r="BR8488">
            <v>0</v>
          </cell>
        </row>
        <row r="8489">
          <cell r="BC8489" t="str">
            <v>n(除NA)</v>
          </cell>
          <cell r="BD8489" t="str">
            <v>BT</v>
          </cell>
          <cell r="BE8489">
            <v>2</v>
          </cell>
          <cell r="BF8489" t="str">
            <v>収入</v>
          </cell>
          <cell r="BG8489" t="str">
            <v>300～400万円</v>
          </cell>
          <cell r="BH8489">
            <v>743</v>
          </cell>
          <cell r="BI8489">
            <v>9.2126472411655294E-2</v>
          </cell>
          <cell r="BJ8489">
            <v>25</v>
          </cell>
          <cell r="BK8489">
            <v>137</v>
          </cell>
          <cell r="BL8489">
            <v>53</v>
          </cell>
          <cell r="BM8489">
            <v>28</v>
          </cell>
          <cell r="BN8489">
            <v>0</v>
          </cell>
          <cell r="BO8489">
            <v>0</v>
          </cell>
          <cell r="BP8489">
            <v>0</v>
          </cell>
          <cell r="BQ8489">
            <v>0</v>
          </cell>
          <cell r="BR8489">
            <v>0</v>
          </cell>
        </row>
        <row r="8490">
          <cell r="BC8490" t="str">
            <v>n(除NA)</v>
          </cell>
          <cell r="BD8490" t="str">
            <v>BT</v>
          </cell>
          <cell r="BE8490">
            <v>3</v>
          </cell>
          <cell r="BF8490" t="str">
            <v>収入</v>
          </cell>
          <cell r="BG8490" t="str">
            <v>400～500万円</v>
          </cell>
          <cell r="BH8490">
            <v>602</v>
          </cell>
          <cell r="BI8490">
            <v>7.4643521388716674E-2</v>
          </cell>
          <cell r="BJ8490">
            <v>16</v>
          </cell>
          <cell r="BK8490">
            <v>89</v>
          </cell>
          <cell r="BL8490">
            <v>52</v>
          </cell>
          <cell r="BM8490">
            <v>34</v>
          </cell>
          <cell r="BN8490">
            <v>0</v>
          </cell>
          <cell r="BO8490">
            <v>0</v>
          </cell>
          <cell r="BP8490">
            <v>0</v>
          </cell>
          <cell r="BQ8490">
            <v>0</v>
          </cell>
          <cell r="BR8490">
            <v>0</v>
          </cell>
        </row>
        <row r="8491">
          <cell r="BC8491" t="str">
            <v>n(除NA)</v>
          </cell>
          <cell r="BD8491" t="str">
            <v>BT</v>
          </cell>
          <cell r="BE8491">
            <v>4</v>
          </cell>
          <cell r="BF8491" t="str">
            <v>収入</v>
          </cell>
          <cell r="BG8491" t="str">
            <v>500～600万円</v>
          </cell>
          <cell r="BH8491">
            <v>478</v>
          </cell>
          <cell r="BI8491">
            <v>5.9268443893366399E-2</v>
          </cell>
          <cell r="BJ8491">
            <v>14</v>
          </cell>
          <cell r="BK8491">
            <v>73</v>
          </cell>
          <cell r="BL8491">
            <v>23</v>
          </cell>
          <cell r="BM8491">
            <v>10</v>
          </cell>
          <cell r="BN8491">
            <v>0</v>
          </cell>
          <cell r="BO8491">
            <v>0</v>
          </cell>
          <cell r="BP8491">
            <v>0</v>
          </cell>
          <cell r="BQ8491">
            <v>0</v>
          </cell>
          <cell r="BR8491">
            <v>0</v>
          </cell>
        </row>
        <row r="8492">
          <cell r="BC8492" t="str">
            <v>n(除NA)</v>
          </cell>
          <cell r="BD8492" t="str">
            <v>BT</v>
          </cell>
          <cell r="BE8492">
            <v>5</v>
          </cell>
          <cell r="BF8492" t="str">
            <v>収入</v>
          </cell>
          <cell r="BG8492" t="str">
            <v>600～700万円</v>
          </cell>
          <cell r="BH8492">
            <v>472</v>
          </cell>
          <cell r="BI8492">
            <v>5.852448853068816E-2</v>
          </cell>
          <cell r="BJ8492">
            <v>13</v>
          </cell>
          <cell r="BK8492">
            <v>77</v>
          </cell>
          <cell r="BL8492">
            <v>32</v>
          </cell>
          <cell r="BM8492">
            <v>25</v>
          </cell>
          <cell r="BN8492">
            <v>0</v>
          </cell>
          <cell r="BO8492">
            <v>0</v>
          </cell>
          <cell r="BP8492">
            <v>0</v>
          </cell>
          <cell r="BQ8492">
            <v>0</v>
          </cell>
          <cell r="BR8492">
            <v>0</v>
          </cell>
        </row>
        <row r="8493">
          <cell r="BC8493" t="str">
            <v>n(除NA)</v>
          </cell>
          <cell r="BD8493" t="str">
            <v>BT</v>
          </cell>
          <cell r="BE8493">
            <v>6</v>
          </cell>
          <cell r="BF8493" t="str">
            <v>収入</v>
          </cell>
          <cell r="BG8493" t="str">
            <v>700～800万円</v>
          </cell>
          <cell r="BH8493">
            <v>408</v>
          </cell>
          <cell r="BI8493">
            <v>5.0588964662120275E-2</v>
          </cell>
          <cell r="BJ8493">
            <v>21</v>
          </cell>
          <cell r="BK8493">
            <v>49</v>
          </cell>
          <cell r="BL8493">
            <v>32</v>
          </cell>
          <cell r="BM8493">
            <v>16</v>
          </cell>
          <cell r="BN8493">
            <v>0</v>
          </cell>
          <cell r="BO8493">
            <v>0</v>
          </cell>
          <cell r="BP8493">
            <v>0</v>
          </cell>
          <cell r="BQ8493">
            <v>0</v>
          </cell>
          <cell r="BR8493">
            <v>0</v>
          </cell>
        </row>
        <row r="8494">
          <cell r="BC8494" t="str">
            <v>n(除NA)</v>
          </cell>
          <cell r="BD8494" t="str">
            <v>BT</v>
          </cell>
          <cell r="BE8494">
            <v>7</v>
          </cell>
          <cell r="BF8494" t="str">
            <v>収入</v>
          </cell>
          <cell r="BG8494" t="str">
            <v>800～1000万円</v>
          </cell>
          <cell r="BH8494">
            <v>571</v>
          </cell>
          <cell r="BI8494">
            <v>7.0799752014879105E-2</v>
          </cell>
          <cell r="BJ8494">
            <v>19</v>
          </cell>
          <cell r="BK8494">
            <v>71</v>
          </cell>
          <cell r="BL8494">
            <v>46</v>
          </cell>
          <cell r="BM8494">
            <v>35</v>
          </cell>
          <cell r="BN8494">
            <v>0</v>
          </cell>
          <cell r="BO8494">
            <v>0</v>
          </cell>
          <cell r="BP8494">
            <v>0</v>
          </cell>
          <cell r="BQ8494">
            <v>0</v>
          </cell>
          <cell r="BR8494">
            <v>0</v>
          </cell>
        </row>
        <row r="8495">
          <cell r="BC8495" t="str">
            <v>n(除NA)</v>
          </cell>
          <cell r="BD8495" t="str">
            <v>BT</v>
          </cell>
          <cell r="BE8495">
            <v>8</v>
          </cell>
          <cell r="BF8495" t="str">
            <v>収入</v>
          </cell>
          <cell r="BG8495" t="str">
            <v>1000～1500万</v>
          </cell>
          <cell r="BH8495">
            <v>555</v>
          </cell>
          <cell r="BI8495">
            <v>6.8815871047737134E-2</v>
          </cell>
          <cell r="BJ8495">
            <v>14</v>
          </cell>
          <cell r="BK8495">
            <v>60</v>
          </cell>
          <cell r="BL8495">
            <v>55</v>
          </cell>
          <cell r="BM8495">
            <v>38</v>
          </cell>
          <cell r="BN8495">
            <v>0</v>
          </cell>
          <cell r="BO8495">
            <v>0</v>
          </cell>
          <cell r="BP8495">
            <v>0</v>
          </cell>
          <cell r="BQ8495">
            <v>0</v>
          </cell>
          <cell r="BR8495">
            <v>0</v>
          </cell>
        </row>
        <row r="8496">
          <cell r="BC8496" t="str">
            <v>n(除NA)</v>
          </cell>
          <cell r="BD8496" t="str">
            <v>BT</v>
          </cell>
          <cell r="BE8496">
            <v>9</v>
          </cell>
          <cell r="BF8496" t="str">
            <v>収入</v>
          </cell>
          <cell r="BG8496" t="str">
            <v>1500～2000万円</v>
          </cell>
          <cell r="BH8496">
            <v>154</v>
          </cell>
          <cell r="BI8496">
            <v>1.9094854308741475E-2</v>
          </cell>
          <cell r="BJ8496">
            <v>8</v>
          </cell>
          <cell r="BK8496">
            <v>21</v>
          </cell>
          <cell r="BL8496">
            <v>10</v>
          </cell>
          <cell r="BM8496">
            <v>6</v>
          </cell>
          <cell r="BN8496">
            <v>0</v>
          </cell>
          <cell r="BO8496">
            <v>0</v>
          </cell>
          <cell r="BP8496">
            <v>0</v>
          </cell>
          <cell r="BQ8496">
            <v>0</v>
          </cell>
          <cell r="BR8496">
            <v>0</v>
          </cell>
        </row>
        <row r="8497">
          <cell r="BC8497" t="str">
            <v>n(除NA)</v>
          </cell>
          <cell r="BD8497" t="str">
            <v>BT</v>
          </cell>
          <cell r="BE8497">
            <v>10</v>
          </cell>
          <cell r="BF8497" t="str">
            <v>収入</v>
          </cell>
          <cell r="BG8497" t="str">
            <v>2000万円以上</v>
          </cell>
          <cell r="BH8497">
            <v>203</v>
          </cell>
          <cell r="BI8497">
            <v>2.5170489770613765E-2</v>
          </cell>
          <cell r="BJ8497">
            <v>6</v>
          </cell>
          <cell r="BK8497">
            <v>34</v>
          </cell>
          <cell r="BL8497">
            <v>33</v>
          </cell>
          <cell r="BM8497">
            <v>12</v>
          </cell>
          <cell r="BN8497">
            <v>0</v>
          </cell>
          <cell r="BO8497">
            <v>0</v>
          </cell>
          <cell r="BP8497">
            <v>0</v>
          </cell>
          <cell r="BQ8497">
            <v>0</v>
          </cell>
          <cell r="BR8497">
            <v>0</v>
          </cell>
        </row>
        <row r="8498">
          <cell r="BC8498" t="str">
            <v>n(除NA)</v>
          </cell>
          <cell r="BD8498" t="str">
            <v>BT</v>
          </cell>
          <cell r="BE8498">
            <v>11</v>
          </cell>
          <cell r="BF8498" t="str">
            <v>収入</v>
          </cell>
          <cell r="BG8498" t="str">
            <v>収入なし</v>
          </cell>
          <cell r="BH8498">
            <v>1143</v>
          </cell>
          <cell r="BI8498">
            <v>0.14172349659020458</v>
          </cell>
          <cell r="BJ8498">
            <v>39</v>
          </cell>
          <cell r="BK8498">
            <v>463</v>
          </cell>
          <cell r="BL8498">
            <v>196</v>
          </cell>
          <cell r="BM8498">
            <v>44</v>
          </cell>
          <cell r="BN8498">
            <v>0</v>
          </cell>
          <cell r="BO8498">
            <v>0</v>
          </cell>
          <cell r="BP8498">
            <v>0</v>
          </cell>
          <cell r="BQ8498">
            <v>0</v>
          </cell>
          <cell r="BR849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数と回収数"/>
      <sheetName val="旅行先"/>
      <sheetName val="消費単価(四半期別)"/>
      <sheetName val="参加費"/>
      <sheetName val="発地別"/>
      <sheetName val="四半期別旅行者"/>
      <sheetName val="☆☆補足④3.観光消費額推計"/>
      <sheetName val="☆☆補足⑤2.観光消費単価推計"/>
      <sheetName val="費目別単価図 推移表"/>
      <sheetName val="旅行単価参考"/>
    </sheetNames>
    <sheetDataSet>
      <sheetData sheetId="0" refreshError="1"/>
      <sheetData sheetId="1" refreshError="1"/>
      <sheetData sheetId="2" refreshError="1"/>
      <sheetData sheetId="3">
        <row r="2">
          <cell r="H2" t="str">
            <v>■参加費（1.～4.）の分布    ＜03年と02年調査との比較＞</v>
          </cell>
        </row>
        <row r="3">
          <cell r="I3" t="str">
            <v>2002_4-6</v>
          </cell>
          <cell r="J3" t="str">
            <v>2003_6</v>
          </cell>
          <cell r="K3" t="str">
            <v>2004_6</v>
          </cell>
          <cell r="L3" t="str">
            <v>2005 6</v>
          </cell>
          <cell r="M3" t="str">
            <v>2002_7-9</v>
          </cell>
          <cell r="N3" t="str">
            <v>2003_8</v>
          </cell>
          <cell r="O3" t="str">
            <v>2004_8</v>
          </cell>
          <cell r="P3" t="str">
            <v>2005 7</v>
          </cell>
          <cell r="Q3" t="str">
            <v>2002_10-12</v>
          </cell>
          <cell r="R3" t="str">
            <v>2003_11</v>
          </cell>
          <cell r="S3" t="str">
            <v>2004_11</v>
          </cell>
          <cell r="T3" t="str">
            <v>2005 11</v>
          </cell>
          <cell r="U3" t="str">
            <v>2003_1-3</v>
          </cell>
          <cell r="V3" t="str">
            <v>2004_2</v>
          </cell>
        </row>
        <row r="4">
          <cell r="H4" t="str">
            <v>3万円未満</v>
          </cell>
          <cell r="I4">
            <v>0.11600000000000001</v>
          </cell>
          <cell r="J4">
            <v>4.6713286713286714E-2</v>
          </cell>
          <cell r="K4">
            <v>3.5320088300220751E-2</v>
          </cell>
          <cell r="L4">
            <v>1.8761726078799251E-2</v>
          </cell>
          <cell r="M4">
            <v>0.05</v>
          </cell>
          <cell r="N4">
            <v>2.3943135054246167E-2</v>
          </cell>
          <cell r="O4">
            <v>3.5906642728904849E-3</v>
          </cell>
          <cell r="P4">
            <v>1.3037809647979139E-3</v>
          </cell>
          <cell r="Q4">
            <v>0.159</v>
          </cell>
          <cell r="R4">
            <v>4.8026998961578402E-2</v>
          </cell>
          <cell r="S4">
            <v>2.2988505747126436E-2</v>
          </cell>
          <cell r="T4">
            <v>3.5326086956521736E-2</v>
          </cell>
          <cell r="U4">
            <v>8.6999999999999994E-2</v>
          </cell>
          <cell r="V4">
            <v>7.3825503355704689E-2</v>
          </cell>
        </row>
        <row r="5">
          <cell r="H5" t="str">
            <v>4万円未満</v>
          </cell>
          <cell r="I5">
            <v>0.20366132723112129</v>
          </cell>
          <cell r="J5">
            <v>0.10909090909090909</v>
          </cell>
          <cell r="K5">
            <v>0.10375275938189846</v>
          </cell>
          <cell r="L5">
            <v>9.3808630393996242E-2</v>
          </cell>
          <cell r="M5">
            <v>9.7560975609756101E-2</v>
          </cell>
          <cell r="N5">
            <v>6.3411896745230081E-2</v>
          </cell>
          <cell r="O5">
            <v>3.4111310592459608E-2</v>
          </cell>
          <cell r="P5">
            <v>3.1290743155149937E-2</v>
          </cell>
          <cell r="Q5">
            <v>0.2113323124042879</v>
          </cell>
          <cell r="R5">
            <v>9.7871235721703018E-2</v>
          </cell>
          <cell r="S5">
            <v>0.12643678160919541</v>
          </cell>
          <cell r="T5">
            <v>8.5597826086956527E-2</v>
          </cell>
          <cell r="U5">
            <v>0.23090277777777779</v>
          </cell>
          <cell r="V5">
            <v>0.18362416107382551</v>
          </cell>
        </row>
        <row r="6">
          <cell r="H6" t="str">
            <v>5万円未満</v>
          </cell>
          <cell r="I6">
            <v>0.17848970251716248</v>
          </cell>
          <cell r="J6">
            <v>0.15272727272727274</v>
          </cell>
          <cell r="K6">
            <v>0.11920529801324503</v>
          </cell>
          <cell r="L6">
            <v>0.17823639774859287</v>
          </cell>
          <cell r="M6">
            <v>0.11585365853658537</v>
          </cell>
          <cell r="N6">
            <v>9.5211372989150764E-2</v>
          </cell>
          <cell r="O6">
            <v>5.7450628366247758E-2</v>
          </cell>
          <cell r="P6">
            <v>5.4758800521512385E-2</v>
          </cell>
          <cell r="Q6">
            <v>0.15160796324655437</v>
          </cell>
          <cell r="R6">
            <v>7.5285565939771551E-2</v>
          </cell>
          <cell r="S6">
            <v>0.15517241379310345</v>
          </cell>
          <cell r="T6">
            <v>0.14266304347826086</v>
          </cell>
          <cell r="U6">
            <v>0.15277777777777779</v>
          </cell>
          <cell r="V6">
            <v>0.15194630872483222</v>
          </cell>
        </row>
        <row r="7">
          <cell r="H7" t="str">
            <v>6万円未満</v>
          </cell>
          <cell r="I7">
            <v>0.12242562929061784</v>
          </cell>
          <cell r="J7">
            <v>0.15916083916083917</v>
          </cell>
          <cell r="K7">
            <v>0.19205298013245034</v>
          </cell>
          <cell r="L7">
            <v>0.19324577861163228</v>
          </cell>
          <cell r="M7">
            <v>0.12042682926829268</v>
          </cell>
          <cell r="N7">
            <v>0.11485222596333708</v>
          </cell>
          <cell r="O7">
            <v>0.13464991023339318</v>
          </cell>
          <cell r="P7">
            <v>0.10821382007822686</v>
          </cell>
          <cell r="Q7">
            <v>0.11026033690658499</v>
          </cell>
          <cell r="R7">
            <v>0.10072689511941849</v>
          </cell>
          <cell r="S7">
            <v>0.15517241379310345</v>
          </cell>
          <cell r="T7">
            <v>0.12907608695652173</v>
          </cell>
          <cell r="U7">
            <v>0.14409722222222221</v>
          </cell>
          <cell r="V7">
            <v>0.13395973154362417</v>
          </cell>
        </row>
        <row r="8">
          <cell r="H8" t="str">
            <v>7万円未満</v>
          </cell>
          <cell r="I8">
            <v>9.3821510297482841E-2</v>
          </cell>
          <cell r="J8">
            <v>0.12475524475524476</v>
          </cell>
          <cell r="K8">
            <v>0.13245033112582782</v>
          </cell>
          <cell r="L8">
            <v>0.11444652908067542</v>
          </cell>
          <cell r="M8">
            <v>9.9085365853658541E-2</v>
          </cell>
          <cell r="N8">
            <v>0.13449307893752338</v>
          </cell>
          <cell r="O8">
            <v>0.13824057450628366</v>
          </cell>
          <cell r="P8">
            <v>0.12516297262059975</v>
          </cell>
          <cell r="Q8">
            <v>0.10260336906584992</v>
          </cell>
          <cell r="R8">
            <v>9.8909657320872271E-2</v>
          </cell>
          <cell r="S8">
            <v>0.13218390804597702</v>
          </cell>
          <cell r="T8">
            <v>0.12092391304347826</v>
          </cell>
          <cell r="U8">
            <v>9.375E-2</v>
          </cell>
          <cell r="V8">
            <v>8.0268456375838931E-2</v>
          </cell>
        </row>
        <row r="9">
          <cell r="H9" t="str">
            <v>8万円未満</v>
          </cell>
          <cell r="I9">
            <v>6.6361556064073221E-2</v>
          </cell>
          <cell r="J9">
            <v>0.12363636363636364</v>
          </cell>
          <cell r="K9">
            <v>0.11920529801324503</v>
          </cell>
          <cell r="L9">
            <v>0.11819887429643527</v>
          </cell>
          <cell r="M9">
            <v>0.10975609756097561</v>
          </cell>
          <cell r="N9">
            <v>0.13224841002618781</v>
          </cell>
          <cell r="O9">
            <v>0.1310592459605027</v>
          </cell>
          <cell r="P9">
            <v>0.14602346805736635</v>
          </cell>
          <cell r="Q9">
            <v>6.1255742725880552E-2</v>
          </cell>
          <cell r="R9">
            <v>8.4112149532710276E-2</v>
          </cell>
          <cell r="S9">
            <v>0.11685823754789272</v>
          </cell>
          <cell r="T9">
            <v>0.11277173913043478</v>
          </cell>
          <cell r="U9">
            <v>6.7708333333333329E-2</v>
          </cell>
          <cell r="V9">
            <v>9.8791946308724829E-2</v>
          </cell>
        </row>
        <row r="10">
          <cell r="H10" t="str">
            <v>9万円未満</v>
          </cell>
          <cell r="I10">
            <v>4.691075514874142E-2</v>
          </cell>
          <cell r="J10">
            <v>7.300699300699301E-2</v>
          </cell>
          <cell r="K10">
            <v>7.505518763796909E-2</v>
          </cell>
          <cell r="L10">
            <v>6.7542213883677302E-2</v>
          </cell>
          <cell r="M10">
            <v>7.621951219512195E-2</v>
          </cell>
          <cell r="N10">
            <v>0.10194537972315749</v>
          </cell>
          <cell r="O10">
            <v>0.11131059245960502</v>
          </cell>
          <cell r="P10">
            <v>0.12255541069100391</v>
          </cell>
          <cell r="Q10">
            <v>4.5941807044410414E-2</v>
          </cell>
          <cell r="R10">
            <v>9.9169262720664592E-2</v>
          </cell>
          <cell r="S10">
            <v>6.7049808429118771E-2</v>
          </cell>
          <cell r="T10">
            <v>9.7826086956521743E-2</v>
          </cell>
          <cell r="U10">
            <v>6.0763888888888888E-2</v>
          </cell>
          <cell r="V10">
            <v>5.6375838926174496E-2</v>
          </cell>
        </row>
        <row r="11">
          <cell r="H11" t="str">
            <v>10万円未満</v>
          </cell>
          <cell r="I11">
            <v>2.2883295194508008E-2</v>
          </cell>
          <cell r="J11">
            <v>3.3286713286713288E-2</v>
          </cell>
          <cell r="K11">
            <v>5.2980132450331126E-2</v>
          </cell>
          <cell r="L11">
            <v>4.3151969981238276E-2</v>
          </cell>
          <cell r="M11">
            <v>5.0304878048780491E-2</v>
          </cell>
          <cell r="N11">
            <v>5.5181444070332958E-2</v>
          </cell>
          <cell r="O11">
            <v>6.6427289048473961E-2</v>
          </cell>
          <cell r="P11">
            <v>7.9530638852672753E-2</v>
          </cell>
          <cell r="Q11">
            <v>2.4502297090352222E-2</v>
          </cell>
          <cell r="R11">
            <v>6.3603322949117344E-2</v>
          </cell>
          <cell r="S11">
            <v>3.6398467432950193E-2</v>
          </cell>
          <cell r="T11">
            <v>3.125E-2</v>
          </cell>
          <cell r="U11">
            <v>3.8194444444444448E-2</v>
          </cell>
          <cell r="V11">
            <v>2.8456375838926174E-2</v>
          </cell>
        </row>
        <row r="12">
          <cell r="H12" t="str">
            <v>11万円未満</v>
          </cell>
          <cell r="I12">
            <v>5.0343249427917618E-2</v>
          </cell>
          <cell r="J12">
            <v>6.0699300699300698E-2</v>
          </cell>
          <cell r="K12">
            <v>5.2980132450331126E-2</v>
          </cell>
          <cell r="L12">
            <v>4.878048780487805E-2</v>
          </cell>
          <cell r="M12">
            <v>7.3170731707317069E-2</v>
          </cell>
          <cell r="N12">
            <v>9.4837261503928169E-2</v>
          </cell>
          <cell r="O12">
            <v>0.10053859964093358</v>
          </cell>
          <cell r="P12">
            <v>0.12516297262059975</v>
          </cell>
          <cell r="Q12">
            <v>4.1347626339969371E-2</v>
          </cell>
          <cell r="R12">
            <v>9.8650051921079965E-2</v>
          </cell>
          <cell r="S12">
            <v>5.7471264367816091E-2</v>
          </cell>
          <cell r="T12">
            <v>9.2391304347826081E-2</v>
          </cell>
          <cell r="U12">
            <v>3.9930555555555552E-2</v>
          </cell>
          <cell r="V12">
            <v>7.5704697986577182E-2</v>
          </cell>
        </row>
        <row r="13">
          <cell r="H13" t="str">
            <v>12万円未満</v>
          </cell>
          <cell r="I13">
            <v>2.4027459954233409E-2</v>
          </cell>
          <cell r="J13">
            <v>2.1538461538461538E-2</v>
          </cell>
          <cell r="K13">
            <v>1.7660044150110375E-2</v>
          </cell>
          <cell r="L13">
            <v>1.125703564727955E-2</v>
          </cell>
          <cell r="M13">
            <v>2.5914634146341462E-2</v>
          </cell>
          <cell r="N13">
            <v>2.3007856341189674E-2</v>
          </cell>
          <cell r="O13">
            <v>3.5906642728904849E-2</v>
          </cell>
          <cell r="P13">
            <v>1.8252933507170794E-2</v>
          </cell>
          <cell r="Q13">
            <v>2.6033690658499236E-2</v>
          </cell>
          <cell r="R13">
            <v>3.6604361370716508E-2</v>
          </cell>
          <cell r="S13">
            <v>2.4904214559386972E-2</v>
          </cell>
          <cell r="T13">
            <v>2.9891304347826088E-2</v>
          </cell>
          <cell r="U13">
            <v>2.2569444444444444E-2</v>
          </cell>
          <cell r="V13">
            <v>2.1744966442953019E-2</v>
          </cell>
        </row>
        <row r="14">
          <cell r="H14" t="str">
            <v>13万円未満</v>
          </cell>
          <cell r="I14">
            <v>1.6018306636155607E-2</v>
          </cell>
          <cell r="J14">
            <v>3.2447552447552451E-2</v>
          </cell>
          <cell r="K14">
            <v>3.5320088300220751E-2</v>
          </cell>
          <cell r="L14">
            <v>1.8761726078799251E-2</v>
          </cell>
          <cell r="M14">
            <v>4.2682926829268296E-2</v>
          </cell>
          <cell r="N14">
            <v>3.6101758323980548E-2</v>
          </cell>
          <cell r="O14">
            <v>6.283662477558348E-2</v>
          </cell>
          <cell r="P14">
            <v>4.3024771838331158E-2</v>
          </cell>
          <cell r="Q14">
            <v>2.1439509954058193E-2</v>
          </cell>
          <cell r="R14">
            <v>5.1661474558670824E-2</v>
          </cell>
          <cell r="S14">
            <v>2.8735632183908046E-2</v>
          </cell>
          <cell r="T14">
            <v>2.717391304347826E-2</v>
          </cell>
          <cell r="U14">
            <v>2.4305555555555556E-2</v>
          </cell>
          <cell r="V14">
            <v>4.214765100671141E-2</v>
          </cell>
        </row>
        <row r="15">
          <cell r="H15" t="str">
            <v>14万円未満</v>
          </cell>
          <cell r="I15">
            <v>1.7162471395881007E-2</v>
          </cell>
          <cell r="J15">
            <v>1.5664335664335664E-2</v>
          </cell>
          <cell r="K15">
            <v>1.9867549668874173E-2</v>
          </cell>
          <cell r="L15">
            <v>1.3133208255159476E-2</v>
          </cell>
          <cell r="M15">
            <v>3.048780487804878E-2</v>
          </cell>
          <cell r="N15">
            <v>2.0389075944631501E-2</v>
          </cell>
          <cell r="O15">
            <v>1.4362657091561939E-2</v>
          </cell>
          <cell r="P15">
            <v>3.7809647979139507E-2</v>
          </cell>
          <cell r="Q15">
            <v>1.5313935681470138E-2</v>
          </cell>
          <cell r="R15">
            <v>3.6085150571131881E-2</v>
          </cell>
          <cell r="S15">
            <v>1.3409961685823755E-2</v>
          </cell>
          <cell r="T15">
            <v>2.5815217391304348E-2</v>
          </cell>
          <cell r="U15">
            <v>1.0416666666666666E-2</v>
          </cell>
          <cell r="V15">
            <v>9.1275167785234892E-3</v>
          </cell>
        </row>
        <row r="16">
          <cell r="H16" t="str">
            <v>15万円未満</v>
          </cell>
          <cell r="I16">
            <v>1.2585812356979404E-2</v>
          </cell>
          <cell r="J16">
            <v>7.8321678321678322E-3</v>
          </cell>
          <cell r="K16">
            <v>6.6225165562913907E-3</v>
          </cell>
          <cell r="L16">
            <v>3.1894934333958722E-2</v>
          </cell>
          <cell r="M16">
            <v>2.1341463414634148E-2</v>
          </cell>
          <cell r="N16">
            <v>1.6647961092405537E-2</v>
          </cell>
          <cell r="O16">
            <v>1.7953321364452424E-2</v>
          </cell>
          <cell r="P16">
            <v>1.4341590612777053E-2</v>
          </cell>
          <cell r="Q16">
            <v>9.1883614088820835E-3</v>
          </cell>
          <cell r="R16">
            <v>1.5576323987538941E-2</v>
          </cell>
          <cell r="S16">
            <v>9.5785440613026813E-3</v>
          </cell>
          <cell r="T16">
            <v>1.2228260869565218E-2</v>
          </cell>
          <cell r="U16">
            <v>1.2152777777777778E-2</v>
          </cell>
          <cell r="V16">
            <v>9.6644295302013416E-3</v>
          </cell>
        </row>
        <row r="17">
          <cell r="H17" t="str">
            <v>20万円未満</v>
          </cell>
          <cell r="I17">
            <v>2.2883295194508008E-2</v>
          </cell>
          <cell r="J17">
            <v>2.8251748251748251E-2</v>
          </cell>
          <cell r="K17">
            <v>3.3112582781456956E-2</v>
          </cell>
          <cell r="L17">
            <v>3.9399624765478425E-2</v>
          </cell>
          <cell r="M17">
            <v>6.5548780487804881E-2</v>
          </cell>
          <cell r="N17">
            <v>5.3497942386831275E-2</v>
          </cell>
          <cell r="O17">
            <v>7.5403949730700179E-2</v>
          </cell>
          <cell r="P17">
            <v>7.4315514993481088E-2</v>
          </cell>
          <cell r="Q17">
            <v>1.6845329249617153E-2</v>
          </cell>
          <cell r="R17">
            <v>7.0872274143302175E-2</v>
          </cell>
          <cell r="S17">
            <v>4.9808429118773943E-2</v>
          </cell>
          <cell r="T17">
            <v>4.4836956521739128E-2</v>
          </cell>
          <cell r="U17">
            <v>1.5625E-2</v>
          </cell>
          <cell r="V17">
            <v>2.6040268456375838E-2</v>
          </cell>
        </row>
        <row r="18">
          <cell r="H18" t="str">
            <v>20万円以上</v>
          </cell>
          <cell r="I18">
            <v>6.8649885583524023E-3</v>
          </cell>
          <cell r="J18">
            <v>1.1188811188811189E-2</v>
          </cell>
          <cell r="K18">
            <v>4.4150110375275938E-3</v>
          </cell>
          <cell r="L18">
            <v>9.3808630393996256E-3</v>
          </cell>
          <cell r="M18">
            <v>2.1341463414634148E-2</v>
          </cell>
          <cell r="N18">
            <v>3.4231200897867561E-2</v>
          </cell>
          <cell r="O18">
            <v>1.615798922800718E-2</v>
          </cell>
          <cell r="P18">
            <v>1.8252933507170794E-2</v>
          </cell>
          <cell r="Q18">
            <v>3.0627871362940277E-3</v>
          </cell>
          <cell r="R18">
            <v>2.284527518172378E-2</v>
          </cell>
          <cell r="S18">
            <v>3.8314176245210726E-3</v>
          </cell>
          <cell r="T18">
            <v>1.2228260869565218E-2</v>
          </cell>
          <cell r="U18">
            <v>0</v>
          </cell>
          <cell r="V18">
            <v>8.3221476510067106E-3</v>
          </cell>
        </row>
        <row r="19">
          <cell r="H19" t="str">
            <v>サンプル</v>
          </cell>
          <cell r="I19">
            <v>874</v>
          </cell>
          <cell r="J19">
            <v>3575</v>
          </cell>
          <cell r="K19">
            <v>453</v>
          </cell>
          <cell r="L19">
            <v>533</v>
          </cell>
          <cell r="M19">
            <v>656</v>
          </cell>
          <cell r="N19">
            <v>5346</v>
          </cell>
          <cell r="O19">
            <v>557</v>
          </cell>
          <cell r="P19">
            <v>767</v>
          </cell>
          <cell r="Q19">
            <v>653</v>
          </cell>
          <cell r="R19">
            <v>3852</v>
          </cell>
          <cell r="S19">
            <v>522</v>
          </cell>
          <cell r="T19">
            <v>736</v>
          </cell>
          <cell r="U19">
            <v>576</v>
          </cell>
          <cell r="V19">
            <v>3725</v>
          </cell>
        </row>
        <row r="21">
          <cell r="H21" t="str">
            <v>うち  1.団体旅行</v>
          </cell>
        </row>
        <row r="22">
          <cell r="I22" t="str">
            <v>2002_4-6</v>
          </cell>
          <cell r="J22" t="str">
            <v>2003_6</v>
          </cell>
          <cell r="K22" t="str">
            <v>2004_6</v>
          </cell>
          <cell r="L22" t="str">
            <v>2005 6</v>
          </cell>
          <cell r="M22" t="str">
            <v>2002_7-9</v>
          </cell>
          <cell r="N22" t="str">
            <v>2003_8</v>
          </cell>
          <cell r="O22" t="str">
            <v>2004_8</v>
          </cell>
          <cell r="P22" t="str">
            <v>2005 7</v>
          </cell>
          <cell r="Q22" t="str">
            <v>2002_10-12</v>
          </cell>
          <cell r="R22" t="str">
            <v>2003_11</v>
          </cell>
          <cell r="S22" t="str">
            <v>2004_11</v>
          </cell>
          <cell r="T22" t="str">
            <v>2005 11</v>
          </cell>
          <cell r="U22" t="str">
            <v>2003_1-3</v>
          </cell>
          <cell r="V22" t="str">
            <v>2004_2</v>
          </cell>
        </row>
        <row r="23">
          <cell r="H23" t="str">
            <v>3万円未満</v>
          </cell>
          <cell r="I23">
            <v>8.6999999999999994E-2</v>
          </cell>
          <cell r="J23">
            <v>6.7331670822942641E-2</v>
          </cell>
          <cell r="K23">
            <v>2.7397260273972601E-2</v>
          </cell>
          <cell r="L23">
            <v>0</v>
          </cell>
          <cell r="M23">
            <v>0.11799999999999999</v>
          </cell>
          <cell r="N23">
            <v>7.2463768115942018E-2</v>
          </cell>
          <cell r="O23">
            <v>0</v>
          </cell>
          <cell r="P23">
            <v>0</v>
          </cell>
          <cell r="Q23">
            <v>0.1</v>
          </cell>
          <cell r="R23">
            <v>5.2872062663185379E-2</v>
          </cell>
          <cell r="S23">
            <v>1.6393442622950821E-2</v>
          </cell>
          <cell r="T23">
            <v>3.4013605442176874E-2</v>
          </cell>
          <cell r="U23">
            <v>5.8000000000000003E-2</v>
          </cell>
          <cell r="V23">
            <v>5.3023255813953493E-2</v>
          </cell>
        </row>
        <row r="24">
          <cell r="H24" t="str">
            <v>4万円未満</v>
          </cell>
          <cell r="I24">
            <v>8.7248322147651006E-2</v>
          </cell>
          <cell r="J24">
            <v>5.0706566916043222E-2</v>
          </cell>
          <cell r="K24">
            <v>4.1095890410958902E-2</v>
          </cell>
          <cell r="L24">
            <v>4.2553191489361701E-2</v>
          </cell>
          <cell r="M24">
            <v>9.8039215686274508E-2</v>
          </cell>
          <cell r="N24">
            <v>0.10144927536231885</v>
          </cell>
          <cell r="O24">
            <v>8.3333333333333329E-2</v>
          </cell>
          <cell r="P24">
            <v>0.14285714285714285</v>
          </cell>
          <cell r="Q24">
            <v>9.166666666666666E-2</v>
          </cell>
          <cell r="R24">
            <v>3.3942558746736295E-2</v>
          </cell>
          <cell r="S24">
            <v>7.1038251366120214E-2</v>
          </cell>
          <cell r="T24">
            <v>3.4013605442176874E-2</v>
          </cell>
          <cell r="U24">
            <v>6.7961165048543687E-2</v>
          </cell>
          <cell r="V24">
            <v>9.8604651162790699E-2</v>
          </cell>
        </row>
        <row r="25">
          <cell r="H25" t="str">
            <v>5万円未満</v>
          </cell>
          <cell r="I25">
            <v>0.14093959731543623</v>
          </cell>
          <cell r="J25">
            <v>7.7306733167082295E-2</v>
          </cell>
          <cell r="K25">
            <v>5.4794520547945202E-2</v>
          </cell>
          <cell r="L25">
            <v>6.3829787234042548E-2</v>
          </cell>
          <cell r="M25">
            <v>7.8431372549019607E-2</v>
          </cell>
          <cell r="N25">
            <v>0.14251207729468598</v>
          </cell>
          <cell r="O25">
            <v>8.3333333333333329E-2</v>
          </cell>
          <cell r="P25">
            <v>7.9365079365079361E-2</v>
          </cell>
          <cell r="Q25">
            <v>9.166666666666666E-2</v>
          </cell>
          <cell r="R25">
            <v>3.5900783289817231E-2</v>
          </cell>
          <cell r="S25">
            <v>7.1038251366120214E-2</v>
          </cell>
          <cell r="T25">
            <v>6.8027210884353748E-2</v>
          </cell>
          <cell r="U25">
            <v>0.11650485436893204</v>
          </cell>
          <cell r="V25">
            <v>0.10232558139534884</v>
          </cell>
        </row>
        <row r="26">
          <cell r="H26" t="str">
            <v>6万円未満</v>
          </cell>
          <cell r="I26">
            <v>0.10067114093959731</v>
          </cell>
          <cell r="J26">
            <v>0.11970074812967581</v>
          </cell>
          <cell r="K26">
            <v>9.5890410958904104E-2</v>
          </cell>
          <cell r="L26">
            <v>0.11347517730496454</v>
          </cell>
          <cell r="M26">
            <v>9.8039215686274508E-2</v>
          </cell>
          <cell r="N26">
            <v>0.13768115942028986</v>
          </cell>
          <cell r="O26">
            <v>4.1666666666666664E-2</v>
          </cell>
          <cell r="P26">
            <v>9.5238095238095233E-2</v>
          </cell>
          <cell r="Q26">
            <v>8.3333333333333329E-2</v>
          </cell>
          <cell r="R26">
            <v>7.1801566579634463E-2</v>
          </cell>
          <cell r="S26">
            <v>0.10928961748633879</v>
          </cell>
          <cell r="T26">
            <v>8.8435374149659865E-2</v>
          </cell>
          <cell r="U26">
            <v>0.14563106796116504</v>
          </cell>
          <cell r="V26">
            <v>0.11162790697674418</v>
          </cell>
        </row>
        <row r="27">
          <cell r="H27" t="str">
            <v>7万円未満</v>
          </cell>
          <cell r="I27">
            <v>0.10738255033557047</v>
          </cell>
          <cell r="J27">
            <v>0.13133832086450539</v>
          </cell>
          <cell r="K27">
            <v>9.5890410958904104E-2</v>
          </cell>
          <cell r="L27">
            <v>0.15602836879432624</v>
          </cell>
          <cell r="M27">
            <v>9.8039215686274508E-2</v>
          </cell>
          <cell r="N27">
            <v>0.14251207729468598</v>
          </cell>
          <cell r="O27">
            <v>0.125</v>
          </cell>
          <cell r="P27">
            <v>0.14285714285714285</v>
          </cell>
          <cell r="Q27">
            <v>0.125</v>
          </cell>
          <cell r="R27">
            <v>9.0078328981723244E-2</v>
          </cell>
          <cell r="S27">
            <v>0.13114754098360656</v>
          </cell>
          <cell r="T27">
            <v>8.8435374149659865E-2</v>
          </cell>
          <cell r="U27">
            <v>0.1650485436893204</v>
          </cell>
          <cell r="V27">
            <v>8.4651162790697676E-2</v>
          </cell>
        </row>
        <row r="28">
          <cell r="H28" t="str">
            <v>8万円未満</v>
          </cell>
          <cell r="I28">
            <v>9.3959731543624164E-2</v>
          </cell>
          <cell r="J28">
            <v>0.17705735660847879</v>
          </cell>
          <cell r="K28">
            <v>9.5890410958904104E-2</v>
          </cell>
          <cell r="L28">
            <v>0.14893617021276595</v>
          </cell>
          <cell r="M28">
            <v>0.13725490196078433</v>
          </cell>
          <cell r="N28">
            <v>0.10144927536231885</v>
          </cell>
          <cell r="O28">
            <v>0.125</v>
          </cell>
          <cell r="P28">
            <v>9.5238095238095233E-2</v>
          </cell>
          <cell r="Q28">
            <v>8.3333333333333329E-2</v>
          </cell>
          <cell r="R28">
            <v>6.6579634464751958E-2</v>
          </cell>
          <cell r="S28">
            <v>0.12568306010928962</v>
          </cell>
          <cell r="T28">
            <v>4.0816326530612242E-2</v>
          </cell>
          <cell r="U28">
            <v>6.7961165048543687E-2</v>
          </cell>
          <cell r="V28">
            <v>0.12279069767441861</v>
          </cell>
        </row>
        <row r="29">
          <cell r="H29" t="str">
            <v>9万円未満</v>
          </cell>
          <cell r="I29">
            <v>7.3825503355704702E-2</v>
          </cell>
          <cell r="J29">
            <v>9.3931837073981714E-2</v>
          </cell>
          <cell r="K29">
            <v>0.17808219178082191</v>
          </cell>
          <cell r="L29">
            <v>9.2198581560283682E-2</v>
          </cell>
          <cell r="M29">
            <v>0.11764705882352941</v>
          </cell>
          <cell r="N29">
            <v>7.2463768115942032E-2</v>
          </cell>
          <cell r="O29">
            <v>8.3333333333333329E-2</v>
          </cell>
          <cell r="P29">
            <v>0.12698412698412698</v>
          </cell>
          <cell r="Q29">
            <v>9.166666666666666E-2</v>
          </cell>
          <cell r="R29">
            <v>0.10835509138381201</v>
          </cell>
          <cell r="S29">
            <v>8.1967213114754092E-2</v>
          </cell>
          <cell r="T29">
            <v>5.4421768707482991E-2</v>
          </cell>
          <cell r="U29">
            <v>0.11650485436893204</v>
          </cell>
          <cell r="V29">
            <v>7.5348837209302327E-2</v>
          </cell>
        </row>
        <row r="30">
          <cell r="H30" t="str">
            <v>10万円未満</v>
          </cell>
          <cell r="I30">
            <v>5.3691275167785234E-2</v>
          </cell>
          <cell r="J30">
            <v>4.6550290939318374E-2</v>
          </cell>
          <cell r="K30">
            <v>8.2191780821917804E-2</v>
          </cell>
          <cell r="L30">
            <v>6.3829787234042548E-2</v>
          </cell>
          <cell r="M30">
            <v>1.9607843137254902E-2</v>
          </cell>
          <cell r="N30">
            <v>1.6908212560386472E-2</v>
          </cell>
          <cell r="O30">
            <v>4.1666666666666664E-2</v>
          </cell>
          <cell r="P30">
            <v>1.5873015873015872E-2</v>
          </cell>
          <cell r="Q30">
            <v>0.05</v>
          </cell>
          <cell r="R30">
            <v>8.3550913838120106E-2</v>
          </cell>
          <cell r="S30">
            <v>5.4644808743169397E-2</v>
          </cell>
          <cell r="T30">
            <v>4.0816326530612242E-2</v>
          </cell>
          <cell r="U30">
            <v>2.9126213592233011E-2</v>
          </cell>
          <cell r="V30">
            <v>4.2790697674418607E-2</v>
          </cell>
        </row>
        <row r="31">
          <cell r="H31" t="str">
            <v>11万円未満</v>
          </cell>
          <cell r="I31">
            <v>0.10067114093959731</v>
          </cell>
          <cell r="J31">
            <v>7.813798836242726E-2</v>
          </cell>
          <cell r="K31">
            <v>9.5890410958904104E-2</v>
          </cell>
          <cell r="L31">
            <v>9.9290780141843976E-2</v>
          </cell>
          <cell r="M31">
            <v>9.8039215686274508E-2</v>
          </cell>
          <cell r="N31">
            <v>9.1787439613526575E-2</v>
          </cell>
          <cell r="O31">
            <v>0.16666666666666666</v>
          </cell>
          <cell r="P31">
            <v>0.14285714285714285</v>
          </cell>
          <cell r="Q31">
            <v>7.4999999999999997E-2</v>
          </cell>
          <cell r="R31">
            <v>0.12597911227154046</v>
          </cell>
          <cell r="S31">
            <v>0.11475409836065574</v>
          </cell>
          <cell r="T31">
            <v>0.1360544217687075</v>
          </cell>
          <cell r="U31">
            <v>6.7961165048543687E-2</v>
          </cell>
          <cell r="V31">
            <v>0.13953488372093023</v>
          </cell>
        </row>
        <row r="32">
          <cell r="H32" t="str">
            <v>12万円未満</v>
          </cell>
          <cell r="I32">
            <v>2.0134228187919462E-2</v>
          </cell>
          <cell r="J32">
            <v>4.2394014962593519E-2</v>
          </cell>
          <cell r="K32">
            <v>2.7397260273972601E-2</v>
          </cell>
          <cell r="L32">
            <v>1.4184397163120567E-2</v>
          </cell>
          <cell r="M32">
            <v>0</v>
          </cell>
          <cell r="N32">
            <v>1.932367149758454E-2</v>
          </cell>
          <cell r="O32">
            <v>0</v>
          </cell>
          <cell r="P32">
            <v>1.5873015873015872E-2</v>
          </cell>
          <cell r="Q32">
            <v>9.166666666666666E-2</v>
          </cell>
          <cell r="R32">
            <v>5.6788511749347258E-2</v>
          </cell>
          <cell r="S32">
            <v>3.2786885245901641E-2</v>
          </cell>
          <cell r="T32">
            <v>4.0816326530612242E-2</v>
          </cell>
          <cell r="U32">
            <v>4.8543689320388349E-2</v>
          </cell>
          <cell r="V32">
            <v>3.3488372093023258E-2</v>
          </cell>
        </row>
        <row r="33">
          <cell r="H33" t="str">
            <v>13万円未満</v>
          </cell>
          <cell r="I33">
            <v>2.0134228187919462E-2</v>
          </cell>
          <cell r="J33">
            <v>4.488778054862843E-2</v>
          </cell>
          <cell r="K33">
            <v>4.1095890410958902E-2</v>
          </cell>
          <cell r="L33">
            <v>1.4184397163120567E-2</v>
          </cell>
          <cell r="M33">
            <v>1.9607843137254902E-2</v>
          </cell>
          <cell r="N33">
            <v>1.2077294685990338E-2</v>
          </cell>
          <cell r="O33">
            <v>0.125</v>
          </cell>
          <cell r="P33">
            <v>6.3492063492063489E-2</v>
          </cell>
          <cell r="Q33">
            <v>4.1666666666666664E-2</v>
          </cell>
          <cell r="R33">
            <v>8.6161879895561358E-2</v>
          </cell>
          <cell r="S33">
            <v>3.825136612021858E-2</v>
          </cell>
          <cell r="T33">
            <v>6.8027210884353748E-2</v>
          </cell>
          <cell r="U33">
            <v>2.9126213592233011E-2</v>
          </cell>
          <cell r="V33">
            <v>5.3953488372093024E-2</v>
          </cell>
        </row>
        <row r="34">
          <cell r="H34" t="str">
            <v>14万円未満</v>
          </cell>
          <cell r="I34">
            <v>2.0134228187919462E-2</v>
          </cell>
          <cell r="J34">
            <v>1.2468827930174564E-2</v>
          </cell>
          <cell r="K34">
            <v>5.4794520547945202E-2</v>
          </cell>
          <cell r="L34">
            <v>2.1276595744680851E-2</v>
          </cell>
          <cell r="M34">
            <v>1.9607843137254902E-2</v>
          </cell>
          <cell r="N34">
            <v>4.830917874396135E-3</v>
          </cell>
          <cell r="O34">
            <v>0</v>
          </cell>
          <cell r="P34">
            <v>1.5873015873015872E-2</v>
          </cell>
          <cell r="Q34">
            <v>2.5000000000000001E-2</v>
          </cell>
          <cell r="R34">
            <v>2.8067885117493474E-2</v>
          </cell>
          <cell r="S34">
            <v>2.185792349726776E-2</v>
          </cell>
          <cell r="T34">
            <v>0.10204081632653061</v>
          </cell>
          <cell r="U34">
            <v>2.9126213592233011E-2</v>
          </cell>
          <cell r="V34">
            <v>1.8604651162790697E-2</v>
          </cell>
        </row>
        <row r="35">
          <cell r="H35" t="str">
            <v>15万円未満</v>
          </cell>
          <cell r="I35">
            <v>2.6845637583892617E-2</v>
          </cell>
          <cell r="J35">
            <v>6.6500415627597674E-3</v>
          </cell>
          <cell r="K35">
            <v>1.3698630136986301E-2</v>
          </cell>
          <cell r="L35">
            <v>8.5106382978723402E-2</v>
          </cell>
          <cell r="M35">
            <v>0</v>
          </cell>
          <cell r="N35">
            <v>7.246376811594203E-3</v>
          </cell>
          <cell r="O35">
            <v>0</v>
          </cell>
          <cell r="P35">
            <v>1.5873015873015872E-2</v>
          </cell>
          <cell r="Q35">
            <v>1.6666666666666666E-2</v>
          </cell>
          <cell r="R35">
            <v>1.7624020887728461E-2</v>
          </cell>
          <cell r="S35">
            <v>1.6393442622950821E-2</v>
          </cell>
          <cell r="T35">
            <v>5.4421768707482991E-2</v>
          </cell>
          <cell r="U35">
            <v>2.9126213592233011E-2</v>
          </cell>
          <cell r="V35">
            <v>1.8604651162790697E-2</v>
          </cell>
        </row>
        <row r="36">
          <cell r="H36" t="str">
            <v>20万円未満</v>
          </cell>
          <cell r="I36">
            <v>4.6979865771812082E-2</v>
          </cell>
          <cell r="J36">
            <v>4.2394014962593519E-2</v>
          </cell>
          <cell r="K36">
            <v>9.5890410958904104E-2</v>
          </cell>
          <cell r="L36">
            <v>7.0921985815602842E-2</v>
          </cell>
          <cell r="M36">
            <v>7.8431372549019607E-2</v>
          </cell>
          <cell r="N36">
            <v>4.8309178743961352E-2</v>
          </cell>
          <cell r="O36">
            <v>8.3333333333333329E-2</v>
          </cell>
          <cell r="P36">
            <v>4.7619047619047616E-2</v>
          </cell>
          <cell r="Q36">
            <v>2.5000000000000001E-2</v>
          </cell>
          <cell r="R36">
            <v>0.11684073107049608</v>
          </cell>
          <cell r="S36">
            <v>0.10382513661202186</v>
          </cell>
          <cell r="T36">
            <v>0.1360544217687075</v>
          </cell>
          <cell r="U36">
            <v>2.9126213592233011E-2</v>
          </cell>
          <cell r="V36">
            <v>3.7209302325581395E-2</v>
          </cell>
        </row>
        <row r="37">
          <cell r="H37" t="str">
            <v>20万円以上</v>
          </cell>
          <cell r="I37">
            <v>2.0134228187919462E-2</v>
          </cell>
          <cell r="J37">
            <v>9.14380714879468E-3</v>
          </cell>
          <cell r="K37">
            <v>0</v>
          </cell>
          <cell r="L37">
            <v>1.4184397163120567E-2</v>
          </cell>
          <cell r="M37">
            <v>1.9607843137254902E-2</v>
          </cell>
          <cell r="N37">
            <v>2.8985507246376812E-2</v>
          </cell>
          <cell r="O37">
            <v>4.1666666666666664E-2</v>
          </cell>
          <cell r="P37">
            <v>0</v>
          </cell>
          <cell r="Q37">
            <v>8.3333333333333332E-3</v>
          </cell>
          <cell r="R37">
            <v>2.5456919060052218E-2</v>
          </cell>
          <cell r="S37">
            <v>1.092896174863388E-2</v>
          </cell>
          <cell r="T37">
            <v>1.3605442176870748E-2</v>
          </cell>
          <cell r="U37">
            <v>0</v>
          </cell>
          <cell r="V37">
            <v>7.4418604651162795E-3</v>
          </cell>
        </row>
        <row r="38">
          <cell r="H38" t="str">
            <v>サンプル</v>
          </cell>
          <cell r="I38">
            <v>149</v>
          </cell>
          <cell r="J38">
            <v>1203</v>
          </cell>
          <cell r="K38">
            <v>73</v>
          </cell>
          <cell r="L38">
            <v>141</v>
          </cell>
          <cell r="M38">
            <v>51</v>
          </cell>
          <cell r="N38">
            <v>414</v>
          </cell>
          <cell r="O38">
            <v>24</v>
          </cell>
          <cell r="P38">
            <v>63</v>
          </cell>
          <cell r="Q38">
            <v>120</v>
          </cell>
          <cell r="R38">
            <v>1532</v>
          </cell>
          <cell r="S38">
            <v>183</v>
          </cell>
          <cell r="T38">
            <v>147</v>
          </cell>
          <cell r="U38">
            <v>103</v>
          </cell>
          <cell r="V38">
            <v>1075</v>
          </cell>
        </row>
        <row r="40">
          <cell r="H40" t="str">
            <v>うち  2.観光付きパッケージ旅行</v>
          </cell>
        </row>
        <row r="41">
          <cell r="I41" t="str">
            <v>2002_4-6</v>
          </cell>
          <cell r="J41" t="str">
            <v>2003_6</v>
          </cell>
          <cell r="K41" t="str">
            <v>2004_6</v>
          </cell>
          <cell r="L41" t="str">
            <v>2005 6</v>
          </cell>
          <cell r="M41" t="str">
            <v>2002_7-9</v>
          </cell>
          <cell r="N41" t="str">
            <v>2003_8</v>
          </cell>
          <cell r="O41" t="str">
            <v>2004_8</v>
          </cell>
          <cell r="P41" t="str">
            <v>2005 7</v>
          </cell>
          <cell r="Q41" t="str">
            <v>2002_10-12</v>
          </cell>
          <cell r="R41" t="str">
            <v>2003_11</v>
          </cell>
          <cell r="S41" t="str">
            <v>2004_11</v>
          </cell>
          <cell r="T41" t="str">
            <v>2005 11</v>
          </cell>
          <cell r="U41" t="str">
            <v>2003_1-3</v>
          </cell>
          <cell r="V41" t="str">
            <v>2004_2</v>
          </cell>
        </row>
        <row r="42">
          <cell r="H42" t="str">
            <v>3万円未満</v>
          </cell>
          <cell r="I42">
            <v>0.16</v>
          </cell>
          <cell r="J42">
            <v>1.9230769230769232E-2</v>
          </cell>
          <cell r="K42">
            <v>7.6923076923076927E-2</v>
          </cell>
          <cell r="L42">
            <v>3.8461538461538464E-2</v>
          </cell>
          <cell r="M42">
            <v>0.14299999999999999</v>
          </cell>
          <cell r="N42">
            <v>4.5627376425855515E-2</v>
          </cell>
          <cell r="O42">
            <v>0</v>
          </cell>
          <cell r="P42">
            <v>0</v>
          </cell>
          <cell r="Q42">
            <v>0.19500000000000001</v>
          </cell>
          <cell r="R42">
            <v>3.4883720930232558E-2</v>
          </cell>
          <cell r="S42">
            <v>2.1505376344086023E-2</v>
          </cell>
          <cell r="T42">
            <v>0</v>
          </cell>
          <cell r="U42">
            <v>7.8E-2</v>
          </cell>
          <cell r="V42">
            <v>6.5238558909444994E-2</v>
          </cell>
        </row>
        <row r="43">
          <cell r="H43" t="str">
            <v>4万円未満</v>
          </cell>
          <cell r="I43">
            <v>0.19636363636363635</v>
          </cell>
          <cell r="J43">
            <v>8.0769230769230774E-2</v>
          </cell>
          <cell r="K43">
            <v>2.564102564102564E-2</v>
          </cell>
          <cell r="L43">
            <v>9.6153846153846159E-2</v>
          </cell>
          <cell r="M43">
            <v>0.16666666666666666</v>
          </cell>
          <cell r="N43">
            <v>0.11026615969581749</v>
          </cell>
          <cell r="O43">
            <v>4.5454545454545456E-2</v>
          </cell>
          <cell r="P43">
            <v>3.0303030303030304E-2</v>
          </cell>
          <cell r="Q43">
            <v>0.21266968325791855</v>
          </cell>
          <cell r="R43">
            <v>5.8139534883720929E-2</v>
          </cell>
          <cell r="S43">
            <v>4.3010752688172046E-2</v>
          </cell>
          <cell r="T43">
            <v>4.4247787610619468E-2</v>
          </cell>
          <cell r="U43">
            <v>0.2530612244897959</v>
          </cell>
          <cell r="V43">
            <v>0.18111002921129504</v>
          </cell>
        </row>
        <row r="44">
          <cell r="H44" t="str">
            <v>5万円未満</v>
          </cell>
          <cell r="I44">
            <v>0.15272727272727274</v>
          </cell>
          <cell r="J44">
            <v>5.3846153846153849E-2</v>
          </cell>
          <cell r="K44">
            <v>5.128205128205128E-2</v>
          </cell>
          <cell r="L44">
            <v>9.6153846153846159E-2</v>
          </cell>
          <cell r="M44">
            <v>0.16666666666666666</v>
          </cell>
          <cell r="N44">
            <v>6.6539923954372623E-2</v>
          </cell>
          <cell r="O44">
            <v>4.5454545454545456E-2</v>
          </cell>
          <cell r="P44">
            <v>4.5454545454545456E-2</v>
          </cell>
          <cell r="Q44">
            <v>0.13122171945701358</v>
          </cell>
          <cell r="R44">
            <v>3.6544850498338874E-2</v>
          </cell>
          <cell r="S44">
            <v>0.18279569892473119</v>
          </cell>
          <cell r="T44">
            <v>0.17699115044247787</v>
          </cell>
          <cell r="U44">
            <v>0.16734693877551021</v>
          </cell>
          <cell r="V44">
            <v>0.16066212268743915</v>
          </cell>
        </row>
        <row r="45">
          <cell r="H45" t="str">
            <v>6万円未満</v>
          </cell>
          <cell r="I45">
            <v>0.10909090909090909</v>
          </cell>
          <cell r="J45">
            <v>0.12692307692307692</v>
          </cell>
          <cell r="K45">
            <v>0.25641025641025639</v>
          </cell>
          <cell r="L45">
            <v>0.17307692307692307</v>
          </cell>
          <cell r="M45">
            <v>2.3809523809523808E-2</v>
          </cell>
          <cell r="N45">
            <v>9.3155893536121678E-2</v>
          </cell>
          <cell r="O45">
            <v>0.13636363636363635</v>
          </cell>
          <cell r="P45">
            <v>0.10606060606060606</v>
          </cell>
          <cell r="Q45">
            <v>0.10859728506787331</v>
          </cell>
          <cell r="R45">
            <v>9.4684385382059796E-2</v>
          </cell>
          <cell r="S45">
            <v>0.13978494623655913</v>
          </cell>
          <cell r="T45">
            <v>0.13274336283185842</v>
          </cell>
          <cell r="U45">
            <v>0.1306122448979592</v>
          </cell>
          <cell r="V45">
            <v>0.11781888997078871</v>
          </cell>
        </row>
        <row r="46">
          <cell r="H46" t="str">
            <v>7万円未満</v>
          </cell>
          <cell r="I46">
            <v>9.4545454545454544E-2</v>
          </cell>
          <cell r="J46">
            <v>0.17307692307692307</v>
          </cell>
          <cell r="K46">
            <v>0.12820512820512819</v>
          </cell>
          <cell r="L46">
            <v>0.15384615384615385</v>
          </cell>
          <cell r="M46">
            <v>4.7619047619047616E-2</v>
          </cell>
          <cell r="N46">
            <v>0.18250950570342206</v>
          </cell>
          <cell r="O46">
            <v>9.0909090909090912E-2</v>
          </cell>
          <cell r="P46">
            <v>0.25757575757575757</v>
          </cell>
          <cell r="Q46">
            <v>0.10407239819004525</v>
          </cell>
          <cell r="R46">
            <v>0.13122923588039867</v>
          </cell>
          <cell r="S46">
            <v>0.16129032258064516</v>
          </cell>
          <cell r="T46">
            <v>0.1415929203539823</v>
          </cell>
          <cell r="U46">
            <v>7.7551020408163265E-2</v>
          </cell>
          <cell r="V46">
            <v>7.2054527750730277E-2</v>
          </cell>
        </row>
        <row r="47">
          <cell r="H47" t="str">
            <v>8万円未満</v>
          </cell>
          <cell r="I47">
            <v>4.7272727272727272E-2</v>
          </cell>
          <cell r="J47">
            <v>0.13461538461538461</v>
          </cell>
          <cell r="K47">
            <v>0.12820512820512819</v>
          </cell>
          <cell r="L47">
            <v>0.11538461538461539</v>
          </cell>
          <cell r="M47">
            <v>0.11904761904761904</v>
          </cell>
          <cell r="N47">
            <v>0.16159695817490494</v>
          </cell>
          <cell r="O47">
            <v>0.13636363636363635</v>
          </cell>
          <cell r="P47">
            <v>0.16666666666666666</v>
          </cell>
          <cell r="Q47">
            <v>4.9773755656108594E-2</v>
          </cell>
          <cell r="R47">
            <v>7.6411960132890366E-2</v>
          </cell>
          <cell r="S47">
            <v>0.21505376344086022</v>
          </cell>
          <cell r="T47">
            <v>0.10619469026548672</v>
          </cell>
          <cell r="U47">
            <v>5.7142857142857141E-2</v>
          </cell>
          <cell r="V47">
            <v>0.11684518013631938</v>
          </cell>
        </row>
        <row r="48">
          <cell r="H48" t="str">
            <v>9万円未満</v>
          </cell>
          <cell r="I48">
            <v>2.9090909090909091E-2</v>
          </cell>
          <cell r="J48">
            <v>7.6923076923076927E-2</v>
          </cell>
          <cell r="K48">
            <v>5.128205128205128E-2</v>
          </cell>
          <cell r="L48">
            <v>3.8461538461538464E-2</v>
          </cell>
          <cell r="M48">
            <v>7.1428571428571425E-2</v>
          </cell>
          <cell r="N48">
            <v>0.10836501901140684</v>
          </cell>
          <cell r="O48">
            <v>0.27272727272727271</v>
          </cell>
          <cell r="P48">
            <v>0.12121212121212122</v>
          </cell>
          <cell r="Q48">
            <v>2.7149321266968326E-2</v>
          </cell>
          <cell r="R48">
            <v>7.1428571428571425E-2</v>
          </cell>
          <cell r="S48">
            <v>5.3763440860215055E-2</v>
          </cell>
          <cell r="T48">
            <v>7.9646017699115043E-2</v>
          </cell>
          <cell r="U48">
            <v>4.8979591836734691E-2</v>
          </cell>
          <cell r="V48">
            <v>4.9659201557935732E-2</v>
          </cell>
        </row>
        <row r="49">
          <cell r="H49" t="str">
            <v>10万円未満</v>
          </cell>
          <cell r="I49">
            <v>1.090909090909091E-2</v>
          </cell>
          <cell r="J49">
            <v>3.0769230769230771E-2</v>
          </cell>
          <cell r="K49">
            <v>0.10256410256410256</v>
          </cell>
          <cell r="L49">
            <v>5.7692307692307696E-2</v>
          </cell>
          <cell r="M49">
            <v>2.3809523809523808E-2</v>
          </cell>
          <cell r="N49">
            <v>4.5627376425855515E-2</v>
          </cell>
          <cell r="O49">
            <v>2.2727272727272728E-2</v>
          </cell>
          <cell r="P49">
            <v>9.0909090909090912E-2</v>
          </cell>
          <cell r="Q49">
            <v>2.7149321266968326E-2</v>
          </cell>
          <cell r="R49">
            <v>7.8073089700996676E-2</v>
          </cell>
          <cell r="S49">
            <v>3.2258064516129031E-2</v>
          </cell>
          <cell r="T49">
            <v>2.6548672566371681E-2</v>
          </cell>
          <cell r="U49">
            <v>5.7142857142857141E-2</v>
          </cell>
          <cell r="V49">
            <v>2.4342745861733205E-2</v>
          </cell>
        </row>
        <row r="50">
          <cell r="H50" t="str">
            <v>11万円未満</v>
          </cell>
          <cell r="I50">
            <v>5.0909090909090911E-2</v>
          </cell>
          <cell r="J50">
            <v>8.8461538461538466E-2</v>
          </cell>
          <cell r="K50">
            <v>5.128205128205128E-2</v>
          </cell>
          <cell r="L50">
            <v>5.7692307692307696E-2</v>
          </cell>
          <cell r="M50">
            <v>4.7619047619047616E-2</v>
          </cell>
          <cell r="N50">
            <v>6.4638783269961975E-2</v>
          </cell>
          <cell r="O50">
            <v>0.13636363636363635</v>
          </cell>
          <cell r="P50">
            <v>6.0606060606060608E-2</v>
          </cell>
          <cell r="Q50">
            <v>3.6199095022624438E-2</v>
          </cell>
          <cell r="R50">
            <v>0.10465116279069768</v>
          </cell>
          <cell r="S50">
            <v>2.1505376344086023E-2</v>
          </cell>
          <cell r="T50">
            <v>0.10619469026548672</v>
          </cell>
          <cell r="U50">
            <v>3.6734693877551024E-2</v>
          </cell>
          <cell r="V50">
            <v>7.9844206426484904E-2</v>
          </cell>
        </row>
        <row r="51">
          <cell r="H51" t="str">
            <v>12万円未満</v>
          </cell>
          <cell r="I51">
            <v>3.6363636363636362E-2</v>
          </cell>
          <cell r="J51">
            <v>2.3076923076923078E-2</v>
          </cell>
          <cell r="K51">
            <v>0</v>
          </cell>
          <cell r="L51">
            <v>0</v>
          </cell>
          <cell r="M51">
            <v>2.3809523809523808E-2</v>
          </cell>
          <cell r="N51">
            <v>1.3307984790874524E-2</v>
          </cell>
          <cell r="O51">
            <v>2.2727272727272728E-2</v>
          </cell>
          <cell r="P51">
            <v>1.5151515151515152E-2</v>
          </cell>
          <cell r="Q51">
            <v>1.8099547511312219E-2</v>
          </cell>
          <cell r="R51">
            <v>4.3189368770764118E-2</v>
          </cell>
          <cell r="S51">
            <v>1.0752688172043012E-2</v>
          </cell>
          <cell r="T51">
            <v>6.1946902654867256E-2</v>
          </cell>
          <cell r="U51">
            <v>1.6326530612244899E-2</v>
          </cell>
          <cell r="V51">
            <v>2.7263875365141188E-2</v>
          </cell>
        </row>
        <row r="52">
          <cell r="H52" t="str">
            <v>13万円未満</v>
          </cell>
          <cell r="I52">
            <v>2.9090909090909091E-2</v>
          </cell>
          <cell r="J52">
            <v>7.6923076923076927E-2</v>
          </cell>
          <cell r="K52">
            <v>7.6923076923076927E-2</v>
          </cell>
          <cell r="L52">
            <v>5.7692307692307696E-2</v>
          </cell>
          <cell r="M52">
            <v>2.3809523809523808E-2</v>
          </cell>
          <cell r="N52">
            <v>1.7110266159695818E-2</v>
          </cell>
          <cell r="O52">
            <v>4.5454545454545456E-2</v>
          </cell>
          <cell r="P52">
            <v>0</v>
          </cell>
          <cell r="Q52">
            <v>2.7149321266968326E-2</v>
          </cell>
          <cell r="R52">
            <v>4.3189368770764118E-2</v>
          </cell>
          <cell r="S52">
            <v>4.3010752688172046E-2</v>
          </cell>
          <cell r="T52">
            <v>5.3097345132743362E-2</v>
          </cell>
          <cell r="U52">
            <v>3.6734693877551024E-2</v>
          </cell>
          <cell r="V52">
            <v>6.523855890944498E-2</v>
          </cell>
        </row>
        <row r="53">
          <cell r="H53" t="str">
            <v>14万円未満</v>
          </cell>
          <cell r="I53">
            <v>0.04</v>
          </cell>
          <cell r="J53">
            <v>5.3846153846153849E-2</v>
          </cell>
          <cell r="K53">
            <v>0</v>
          </cell>
          <cell r="L53">
            <v>0</v>
          </cell>
          <cell r="M53">
            <v>4.7619047619047616E-2</v>
          </cell>
          <cell r="N53">
            <v>1.5209125475285171E-2</v>
          </cell>
          <cell r="O53">
            <v>0</v>
          </cell>
          <cell r="P53">
            <v>4.5454545454545456E-2</v>
          </cell>
          <cell r="Q53">
            <v>2.7149321266968326E-2</v>
          </cell>
          <cell r="R53">
            <v>0.10132890365448505</v>
          </cell>
          <cell r="S53">
            <v>1.0752688172043012E-2</v>
          </cell>
          <cell r="T53">
            <v>1.7699115044247787E-2</v>
          </cell>
          <cell r="U53">
            <v>1.2244897959183673E-2</v>
          </cell>
          <cell r="V53">
            <v>6.815968841285297E-3</v>
          </cell>
        </row>
        <row r="54">
          <cell r="H54" t="str">
            <v>15万円未満</v>
          </cell>
          <cell r="I54">
            <v>1.090909090909091E-2</v>
          </cell>
          <cell r="J54">
            <v>1.9230769230769232E-2</v>
          </cell>
          <cell r="K54">
            <v>2.564102564102564E-2</v>
          </cell>
          <cell r="L54">
            <v>5.7692307692307696E-2</v>
          </cell>
          <cell r="M54">
            <v>0</v>
          </cell>
          <cell r="N54">
            <v>7.6045627376425855E-3</v>
          </cell>
          <cell r="O54">
            <v>0</v>
          </cell>
          <cell r="P54">
            <v>0</v>
          </cell>
          <cell r="Q54">
            <v>1.3574660633484163E-2</v>
          </cell>
          <cell r="R54">
            <v>2.9900332225913623E-2</v>
          </cell>
          <cell r="S54">
            <v>1.0752688172043012E-2</v>
          </cell>
          <cell r="T54">
            <v>0</v>
          </cell>
          <cell r="U54">
            <v>1.6326530612244899E-2</v>
          </cell>
          <cell r="V54">
            <v>1.0710808179162609E-2</v>
          </cell>
        </row>
        <row r="55">
          <cell r="H55" t="str">
            <v>20万円未満</v>
          </cell>
          <cell r="I55">
            <v>2.5454545454545455E-2</v>
          </cell>
          <cell r="J55">
            <v>3.0769230769230771E-2</v>
          </cell>
          <cell r="K55">
            <v>2.564102564102564E-2</v>
          </cell>
          <cell r="L55">
            <v>5.7692307692307696E-2</v>
          </cell>
          <cell r="M55">
            <v>9.5238095238095233E-2</v>
          </cell>
          <cell r="N55">
            <v>3.0418250950570342E-2</v>
          </cell>
          <cell r="O55">
            <v>0</v>
          </cell>
          <cell r="P55">
            <v>3.0303030303030304E-2</v>
          </cell>
          <cell r="Q55">
            <v>2.2624434389140271E-2</v>
          </cell>
          <cell r="R55">
            <v>7.3089700996677748E-2</v>
          </cell>
          <cell r="S55">
            <v>5.3763440860215055E-2</v>
          </cell>
          <cell r="T55">
            <v>3.5398230088495575E-2</v>
          </cell>
          <cell r="U55">
            <v>1.2244897959183673E-2</v>
          </cell>
          <cell r="V55">
            <v>1.5579357351509251E-2</v>
          </cell>
        </row>
        <row r="56">
          <cell r="H56" t="str">
            <v>20万円以上</v>
          </cell>
          <cell r="I56">
            <v>7.2727272727272727E-3</v>
          </cell>
          <cell r="J56">
            <v>1.1538461538461539E-2</v>
          </cell>
          <cell r="K56">
            <v>0</v>
          </cell>
          <cell r="L56">
            <v>0</v>
          </cell>
          <cell r="M56">
            <v>0</v>
          </cell>
          <cell r="N56">
            <v>3.8022813688212927E-2</v>
          </cell>
          <cell r="O56">
            <v>4.5454545454545456E-2</v>
          </cell>
          <cell r="P56">
            <v>3.0303030303030304E-2</v>
          </cell>
          <cell r="Q56">
            <v>0</v>
          </cell>
          <cell r="R56">
            <v>2.3255813953488372E-2</v>
          </cell>
          <cell r="S56">
            <v>0</v>
          </cell>
          <cell r="T56">
            <v>1.7699115044247787E-2</v>
          </cell>
          <cell r="U56">
            <v>0</v>
          </cell>
          <cell r="V56">
            <v>6.815968841285297E-3</v>
          </cell>
        </row>
        <row r="57">
          <cell r="H57" t="str">
            <v>サンプル</v>
          </cell>
          <cell r="I57">
            <v>275</v>
          </cell>
          <cell r="J57">
            <v>260</v>
          </cell>
          <cell r="K57">
            <v>39</v>
          </cell>
          <cell r="L57">
            <v>52</v>
          </cell>
          <cell r="M57">
            <v>42</v>
          </cell>
          <cell r="N57">
            <v>526</v>
          </cell>
          <cell r="O57">
            <v>44</v>
          </cell>
          <cell r="P57">
            <v>66</v>
          </cell>
          <cell r="Q57">
            <v>221</v>
          </cell>
          <cell r="R57">
            <v>602</v>
          </cell>
          <cell r="S57">
            <v>93</v>
          </cell>
          <cell r="T57">
            <v>113</v>
          </cell>
          <cell r="U57">
            <v>245</v>
          </cell>
          <cell r="V57">
            <v>1027</v>
          </cell>
        </row>
        <row r="59">
          <cell r="H59" t="str">
            <v>うち  3.フリープランのパック旅行</v>
          </cell>
        </row>
        <row r="60">
          <cell r="I60" t="str">
            <v>2002_4-6</v>
          </cell>
          <cell r="J60" t="str">
            <v>2003_6</v>
          </cell>
          <cell r="K60" t="str">
            <v>2004_6</v>
          </cell>
          <cell r="L60" t="str">
            <v>2005 6</v>
          </cell>
          <cell r="M60" t="str">
            <v>2002_7-9</v>
          </cell>
          <cell r="N60" t="str">
            <v>2003_8</v>
          </cell>
          <cell r="O60" t="str">
            <v>2004_8</v>
          </cell>
          <cell r="P60" t="str">
            <v>2005 7</v>
          </cell>
          <cell r="Q60" t="str">
            <v>2002_10-12</v>
          </cell>
          <cell r="R60" t="str">
            <v>2003_11</v>
          </cell>
          <cell r="S60" t="str">
            <v>2004_11</v>
          </cell>
          <cell r="T60" t="str">
            <v>2005 11</v>
          </cell>
          <cell r="U60" t="str">
            <v>2003_1-3</v>
          </cell>
          <cell r="V60" t="str">
            <v>2004_2</v>
          </cell>
        </row>
        <row r="61">
          <cell r="H61" t="str">
            <v>3万円未満</v>
          </cell>
          <cell r="I61">
            <v>9.9000000000000005E-2</v>
          </cell>
          <cell r="J61">
            <v>3.8058991436726926E-2</v>
          </cell>
          <cell r="K61">
            <v>3.2258064516129031E-2</v>
          </cell>
          <cell r="L61">
            <v>2.3529411764705882E-2</v>
          </cell>
          <cell r="M61">
            <v>3.7999999999999999E-2</v>
          </cell>
          <cell r="N61">
            <v>1.682200500113662E-2</v>
          </cell>
          <cell r="O61">
            <v>4.0899795501022499E-3</v>
          </cell>
          <cell r="P61">
            <v>1.567398119122257E-3</v>
          </cell>
          <cell r="Q61">
            <v>0.16300000000000001</v>
          </cell>
          <cell r="R61">
            <v>4.8349056603773581E-2</v>
          </cell>
          <cell r="S61">
            <v>2.8455284552845527E-2</v>
          </cell>
          <cell r="T61">
            <v>4.4117647058823532E-2</v>
          </cell>
          <cell r="U61">
            <v>0.107</v>
          </cell>
          <cell r="V61">
            <v>9.3730602110490377E-2</v>
          </cell>
        </row>
        <row r="62">
          <cell r="H62" t="str">
            <v>4万円未満</v>
          </cell>
          <cell r="I62">
            <v>0.25056433408577877</v>
          </cell>
          <cell r="J62">
            <v>0.14462416745956233</v>
          </cell>
          <cell r="K62">
            <v>0.12609970674486803</v>
          </cell>
          <cell r="L62">
            <v>0.11470588235294117</v>
          </cell>
          <cell r="M62">
            <v>9.1234347048300538E-2</v>
          </cell>
          <cell r="N62">
            <v>5.410320527392589E-2</v>
          </cell>
          <cell r="O62">
            <v>3.0674846625766871E-2</v>
          </cell>
          <cell r="P62">
            <v>2.037617554858934E-2</v>
          </cell>
          <cell r="Q62">
            <v>0.26333333333333331</v>
          </cell>
          <cell r="R62">
            <v>0.16922169811320756</v>
          </cell>
          <cell r="S62">
            <v>0.1991869918699187</v>
          </cell>
          <cell r="T62">
            <v>0.11134453781512606</v>
          </cell>
          <cell r="U62">
            <v>0.28444444444444444</v>
          </cell>
          <cell r="V62">
            <v>0.24084419615145872</v>
          </cell>
        </row>
        <row r="63">
          <cell r="H63" t="str">
            <v>5万円未満</v>
          </cell>
          <cell r="I63">
            <v>0.20993227990970656</v>
          </cell>
          <cell r="J63">
            <v>0.20742150333016174</v>
          </cell>
          <cell r="K63">
            <v>0.14076246334310852</v>
          </cell>
          <cell r="L63">
            <v>0.23823529411764705</v>
          </cell>
          <cell r="M63">
            <v>0.11627906976744186</v>
          </cell>
          <cell r="N63">
            <v>9.4112298249602183E-2</v>
          </cell>
          <cell r="O63">
            <v>5.7259713701431493E-2</v>
          </cell>
          <cell r="P63">
            <v>5.329153605015674E-2</v>
          </cell>
          <cell r="Q63">
            <v>0.18666666666666668</v>
          </cell>
          <cell r="R63">
            <v>0.12323113207547169</v>
          </cell>
          <cell r="S63">
            <v>0.2073170731707317</v>
          </cell>
          <cell r="T63">
            <v>0.15756302521008403</v>
          </cell>
          <cell r="U63">
            <v>0.15111111111111111</v>
          </cell>
          <cell r="V63">
            <v>0.18001241464928616</v>
          </cell>
        </row>
        <row r="64">
          <cell r="H64" t="str">
            <v>6万円未満</v>
          </cell>
          <cell r="I64">
            <v>0.13544018058690746</v>
          </cell>
          <cell r="J64">
            <v>0.18648905803996194</v>
          </cell>
          <cell r="K64">
            <v>0.20527859237536658</v>
          </cell>
          <cell r="L64">
            <v>0.22941176470588234</v>
          </cell>
          <cell r="M64">
            <v>0.13059033989266547</v>
          </cell>
          <cell r="N64">
            <v>0.11502614230506933</v>
          </cell>
          <cell r="O64">
            <v>0.13905930470347649</v>
          </cell>
          <cell r="P64">
            <v>0.109717868338558</v>
          </cell>
          <cell r="Q64">
            <v>0.12333333333333334</v>
          </cell>
          <cell r="R64">
            <v>0.12794811320754718</v>
          </cell>
          <cell r="S64">
            <v>0.1951219512195122</v>
          </cell>
          <cell r="T64">
            <v>0.1407563025210084</v>
          </cell>
          <cell r="U64">
            <v>0.16</v>
          </cell>
          <cell r="V64">
            <v>0.15952824332712601</v>
          </cell>
        </row>
        <row r="65">
          <cell r="H65" t="str">
            <v>7万円未満</v>
          </cell>
          <cell r="I65">
            <v>9.0293453724604969E-2</v>
          </cell>
          <cell r="J65">
            <v>0.11512844909609896</v>
          </cell>
          <cell r="K65">
            <v>0.14076246334310852</v>
          </cell>
          <cell r="L65">
            <v>9.1176470588235289E-2</v>
          </cell>
          <cell r="M65">
            <v>0.1037567084078712</v>
          </cell>
          <cell r="N65">
            <v>0.12821095703568994</v>
          </cell>
          <cell r="O65">
            <v>0.14314928425357873</v>
          </cell>
          <cell r="P65">
            <v>0.109717868338558</v>
          </cell>
          <cell r="Q65">
            <v>8.666666666666667E-2</v>
          </cell>
          <cell r="R65">
            <v>9.4929245283018868E-2</v>
          </cell>
          <cell r="S65">
            <v>0.12195121951219512</v>
          </cell>
          <cell r="T65">
            <v>0.12605042016806722</v>
          </cell>
          <cell r="U65">
            <v>7.5555555555555556E-2</v>
          </cell>
          <cell r="V65">
            <v>8.1936685288640593E-2</v>
          </cell>
        </row>
        <row r="66">
          <cell r="H66" t="str">
            <v>8万円未満</v>
          </cell>
          <cell r="I66">
            <v>6.772009029345373E-2</v>
          </cell>
          <cell r="J66">
            <v>9.2293054234062796E-2</v>
          </cell>
          <cell r="K66">
            <v>0.12316715542521994</v>
          </cell>
          <cell r="L66">
            <v>0.10588235294117647</v>
          </cell>
          <cell r="M66">
            <v>0.1073345259391771</v>
          </cell>
          <cell r="N66">
            <v>0.13162082291429869</v>
          </cell>
          <cell r="O66">
            <v>0.130879345603272</v>
          </cell>
          <cell r="P66">
            <v>0.14890282131661442</v>
          </cell>
          <cell r="Q66">
            <v>6.3333333333333339E-2</v>
          </cell>
          <cell r="R66">
            <v>0.10318396226415094</v>
          </cell>
          <cell r="S66">
            <v>7.3170731707317069E-2</v>
          </cell>
          <cell r="T66">
            <v>0.13655462184873948</v>
          </cell>
          <cell r="U66">
            <v>0.08</v>
          </cell>
          <cell r="V66">
            <v>7.2004965859714457E-2</v>
          </cell>
        </row>
        <row r="67">
          <cell r="H67" t="str">
            <v>9万円未満</v>
          </cell>
          <cell r="I67">
            <v>4.5146726862302484E-2</v>
          </cell>
          <cell r="J67">
            <v>6.0894386298763085E-2</v>
          </cell>
          <cell r="K67">
            <v>5.5718475073313782E-2</v>
          </cell>
          <cell r="L67">
            <v>6.1764705882352944E-2</v>
          </cell>
          <cell r="M67">
            <v>7.1556350626118065E-2</v>
          </cell>
          <cell r="N67">
            <v>0.10411457149352125</v>
          </cell>
          <cell r="O67">
            <v>9.815950920245399E-2</v>
          </cell>
          <cell r="P67">
            <v>0.12225705329153605</v>
          </cell>
          <cell r="Q67">
            <v>4.3333333333333335E-2</v>
          </cell>
          <cell r="R67">
            <v>0.10200471698113207</v>
          </cell>
          <cell r="S67">
            <v>6.097560975609756E-2</v>
          </cell>
          <cell r="T67">
            <v>0.11554621848739496</v>
          </cell>
          <cell r="U67">
            <v>4.8888888888888891E-2</v>
          </cell>
          <cell r="V67">
            <v>4.717566728739913E-2</v>
          </cell>
        </row>
        <row r="68">
          <cell r="H68" t="str">
            <v>10万円未満</v>
          </cell>
          <cell r="I68">
            <v>2.0316027088036117E-2</v>
          </cell>
          <cell r="J68">
            <v>2.6165556612749764E-2</v>
          </cell>
          <cell r="K68">
            <v>4.1055718475073312E-2</v>
          </cell>
          <cell r="L68">
            <v>3.2352941176470591E-2</v>
          </cell>
          <cell r="M68">
            <v>5.5456171735241505E-2</v>
          </cell>
          <cell r="N68">
            <v>6.0013639463514436E-2</v>
          </cell>
          <cell r="O68">
            <v>7.1574642126789365E-2</v>
          </cell>
          <cell r="P68">
            <v>8.4639498432601878E-2</v>
          </cell>
          <cell r="Q68">
            <v>1.3333333333333334E-2</v>
          </cell>
          <cell r="R68">
            <v>4.1273584905660375E-2</v>
          </cell>
          <cell r="S68">
            <v>2.4390243902439025E-2</v>
          </cell>
          <cell r="T68">
            <v>2.9411764705882353E-2</v>
          </cell>
          <cell r="U68">
            <v>2.2222222222222223E-2</v>
          </cell>
          <cell r="V68">
            <v>2.1725636250775917E-2</v>
          </cell>
        </row>
        <row r="69">
          <cell r="H69" t="str">
            <v>11万円未満</v>
          </cell>
          <cell r="I69">
            <v>3.160270880361174E-2</v>
          </cell>
          <cell r="J69">
            <v>4.709800190294957E-2</v>
          </cell>
          <cell r="K69">
            <v>4.398826979472141E-2</v>
          </cell>
          <cell r="L69">
            <v>2.6470588235294117E-2</v>
          </cell>
          <cell r="M69">
            <v>7.1556350626118065E-2</v>
          </cell>
          <cell r="N69">
            <v>9.8886110479654468E-2</v>
          </cell>
          <cell r="O69">
            <v>9.4069529652351741E-2</v>
          </cell>
          <cell r="P69">
            <v>0.13009404388714735</v>
          </cell>
          <cell r="Q69">
            <v>3.3333333333333333E-2</v>
          </cell>
          <cell r="R69">
            <v>7.1344339622641514E-2</v>
          </cell>
          <cell r="S69">
            <v>2.8455284552845527E-2</v>
          </cell>
          <cell r="T69">
            <v>7.5630252100840331E-2</v>
          </cell>
          <cell r="U69">
            <v>3.111111111111111E-2</v>
          </cell>
          <cell r="V69">
            <v>3.1036623215394164E-2</v>
          </cell>
        </row>
        <row r="70">
          <cell r="H70" t="str">
            <v>12万円未満</v>
          </cell>
          <cell r="I70">
            <v>1.8058690744920992E-2</v>
          </cell>
          <cell r="J70">
            <v>9.5147478591817315E-3</v>
          </cell>
          <cell r="K70">
            <v>1.7595307917888565E-2</v>
          </cell>
          <cell r="L70">
            <v>1.1764705882352941E-2</v>
          </cell>
          <cell r="M70">
            <v>2.8622540250447227E-2</v>
          </cell>
          <cell r="N70">
            <v>2.4551034325983177E-2</v>
          </cell>
          <cell r="O70">
            <v>3.8854805725971372E-2</v>
          </cell>
          <cell r="P70">
            <v>1.8808777429467086E-2</v>
          </cell>
          <cell r="Q70">
            <v>0</v>
          </cell>
          <cell r="R70">
            <v>1.5919811320754717E-2</v>
          </cell>
          <cell r="S70">
            <v>2.4390243902439025E-2</v>
          </cell>
          <cell r="T70">
            <v>1.8907563025210083E-2</v>
          </cell>
          <cell r="U70">
            <v>1.7777777777777778E-2</v>
          </cell>
          <cell r="V70">
            <v>1.0552451893234015E-2</v>
          </cell>
        </row>
        <row r="71">
          <cell r="H71" t="str">
            <v>13万円未満</v>
          </cell>
          <cell r="I71">
            <v>6.7720090293453723E-3</v>
          </cell>
          <cell r="J71">
            <v>1.9980970504281638E-2</v>
          </cell>
          <cell r="K71">
            <v>2.932551319648094E-2</v>
          </cell>
          <cell r="L71">
            <v>1.4705882352941176E-2</v>
          </cell>
          <cell r="M71">
            <v>4.6511627906976744E-2</v>
          </cell>
          <cell r="N71">
            <v>4.0691066151398045E-2</v>
          </cell>
          <cell r="O71">
            <v>6.1349693251533742E-2</v>
          </cell>
          <cell r="P71">
            <v>4.5454545454545456E-2</v>
          </cell>
          <cell r="Q71">
            <v>3.3333333333333335E-3</v>
          </cell>
          <cell r="R71">
            <v>2.4174528301886794E-2</v>
          </cell>
          <cell r="S71">
            <v>1.6260162601626018E-2</v>
          </cell>
          <cell r="T71">
            <v>8.4033613445378148E-3</v>
          </cell>
          <cell r="U71">
            <v>8.8888888888888889E-3</v>
          </cell>
          <cell r="V71">
            <v>1.9863438857852266E-2</v>
          </cell>
        </row>
        <row r="72">
          <cell r="H72" t="str">
            <v>14万円未満</v>
          </cell>
          <cell r="I72">
            <v>2.257336343115124E-3</v>
          </cell>
          <cell r="J72">
            <v>1.2844909609895337E-2</v>
          </cell>
          <cell r="K72">
            <v>1.466275659824047E-2</v>
          </cell>
          <cell r="L72">
            <v>1.1764705882352941E-2</v>
          </cell>
          <cell r="M72">
            <v>3.041144901610018E-2</v>
          </cell>
          <cell r="N72">
            <v>2.227779040691066E-2</v>
          </cell>
          <cell r="O72">
            <v>1.6359918200408999E-2</v>
          </cell>
          <cell r="P72">
            <v>3.918495297805643E-2</v>
          </cell>
          <cell r="Q72">
            <v>3.3333333333333335E-3</v>
          </cell>
          <cell r="R72">
            <v>2.0636792452830188E-2</v>
          </cell>
          <cell r="S72">
            <v>8.130081300813009E-3</v>
          </cell>
          <cell r="T72">
            <v>4.2016806722689074E-3</v>
          </cell>
          <cell r="U72">
            <v>0</v>
          </cell>
          <cell r="V72">
            <v>4.3451272501551829E-3</v>
          </cell>
        </row>
        <row r="73">
          <cell r="H73" t="str">
            <v>15万円未満</v>
          </cell>
          <cell r="I73">
            <v>9.0293453724604959E-3</v>
          </cell>
          <cell r="J73">
            <v>7.136060894386299E-3</v>
          </cell>
          <cell r="K73">
            <v>2.9325513196480938E-3</v>
          </cell>
          <cell r="L73">
            <v>5.8823529411764705E-3</v>
          </cell>
          <cell r="M73">
            <v>2.5044722719141325E-2</v>
          </cell>
          <cell r="N73">
            <v>1.8640600136394635E-2</v>
          </cell>
          <cell r="O73">
            <v>2.0449897750511249E-2</v>
          </cell>
          <cell r="P73">
            <v>1.5673981191222569E-2</v>
          </cell>
          <cell r="Q73">
            <v>3.3333333333333335E-3</v>
          </cell>
          <cell r="R73">
            <v>8.8443396226415092E-3</v>
          </cell>
          <cell r="S73">
            <v>4.0650406504065045E-3</v>
          </cell>
          <cell r="T73">
            <v>2.1008403361344537E-3</v>
          </cell>
          <cell r="U73">
            <v>0</v>
          </cell>
          <cell r="V73">
            <v>3.1036623215394167E-3</v>
          </cell>
        </row>
        <row r="74">
          <cell r="H74" t="str">
            <v>20万円未満</v>
          </cell>
          <cell r="I74">
            <v>1.1286681715575621E-2</v>
          </cell>
          <cell r="J74">
            <v>1.9980970504281638E-2</v>
          </cell>
          <cell r="K74">
            <v>2.0527859237536656E-2</v>
          </cell>
          <cell r="L74">
            <v>2.3529411764705882E-2</v>
          </cell>
          <cell r="M74">
            <v>6.2611806797853303E-2</v>
          </cell>
          <cell r="N74">
            <v>5.6603773584905662E-2</v>
          </cell>
          <cell r="O74">
            <v>8.1799591002044994E-2</v>
          </cell>
          <cell r="P74">
            <v>8.1504702194357362E-2</v>
          </cell>
          <cell r="Q74">
            <v>0.01</v>
          </cell>
          <cell r="R74">
            <v>2.9481132075471699E-2</v>
          </cell>
          <cell r="S74">
            <v>8.130081300813009E-3</v>
          </cell>
          <cell r="T74">
            <v>1.8907563025210083E-2</v>
          </cell>
          <cell r="U74">
            <v>1.3333333333333334E-2</v>
          </cell>
          <cell r="V74">
            <v>2.4829298572315334E-2</v>
          </cell>
        </row>
        <row r="75">
          <cell r="H75" t="str">
            <v>20万円以上</v>
          </cell>
          <cell r="I75">
            <v>2.257336343115124E-3</v>
          </cell>
          <cell r="J75">
            <v>1.2369172216936251E-2</v>
          </cell>
          <cell r="K75">
            <v>5.8651026392961877E-3</v>
          </cell>
          <cell r="L75">
            <v>8.8235294117647058E-3</v>
          </cell>
          <cell r="M75">
            <v>2.1466905187835419E-2</v>
          </cell>
          <cell r="N75">
            <v>3.4325983177994998E-2</v>
          </cell>
          <cell r="O75">
            <v>1.2269938650306749E-2</v>
          </cell>
          <cell r="P75">
            <v>1.8808777429467086E-2</v>
          </cell>
          <cell r="Q75">
            <v>3.3333333333333335E-3</v>
          </cell>
          <cell r="R75">
            <v>1.945754716981132E-2</v>
          </cell>
          <cell r="S75">
            <v>0</v>
          </cell>
          <cell r="T75">
            <v>1.050420168067227E-2</v>
          </cell>
          <cell r="U75">
            <v>0</v>
          </cell>
          <cell r="V75">
            <v>9.3109869646182501E-3</v>
          </cell>
        </row>
        <row r="76">
          <cell r="H76" t="str">
            <v>サンプル</v>
          </cell>
          <cell r="I76">
            <v>443</v>
          </cell>
          <cell r="J76">
            <v>2102</v>
          </cell>
          <cell r="K76">
            <v>341</v>
          </cell>
          <cell r="L76">
            <v>340</v>
          </cell>
          <cell r="M76">
            <v>559</v>
          </cell>
          <cell r="N76">
            <v>4399</v>
          </cell>
          <cell r="O76">
            <v>489</v>
          </cell>
          <cell r="P76">
            <v>638</v>
          </cell>
          <cell r="Q76">
            <v>300</v>
          </cell>
          <cell r="R76">
            <v>1696</v>
          </cell>
          <cell r="S76">
            <v>246</v>
          </cell>
          <cell r="T76">
            <v>476</v>
          </cell>
          <cell r="U76">
            <v>225</v>
          </cell>
          <cell r="V76">
            <v>1611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80">
          <cell r="C80">
            <v>2002</v>
          </cell>
          <cell r="D80">
            <v>2002</v>
          </cell>
          <cell r="E80">
            <v>2002</v>
          </cell>
          <cell r="F80">
            <v>2002</v>
          </cell>
          <cell r="G80">
            <v>2002</v>
          </cell>
          <cell r="H80">
            <v>2002</v>
          </cell>
          <cell r="I80">
            <v>2002</v>
          </cell>
          <cell r="J80">
            <v>2002</v>
          </cell>
          <cell r="K80">
            <v>2002</v>
          </cell>
          <cell r="L80">
            <v>2002</v>
          </cell>
          <cell r="M80">
            <v>2002</v>
          </cell>
        </row>
        <row r="81">
          <cell r="C81" t="str">
            <v>暦年</v>
          </cell>
          <cell r="D81" t="str">
            <v>暦年</v>
          </cell>
          <cell r="E81" t="str">
            <v>暦年</v>
          </cell>
          <cell r="F81" t="str">
            <v>暦年</v>
          </cell>
          <cell r="G81" t="str">
            <v>暦年</v>
          </cell>
          <cell r="H81" t="str">
            <v>暦年</v>
          </cell>
          <cell r="I81" t="str">
            <v>暦年</v>
          </cell>
          <cell r="J81" t="str">
            <v>暦年</v>
          </cell>
          <cell r="K81" t="str">
            <v>暦年</v>
          </cell>
          <cell r="L81" t="str">
            <v>暦年</v>
          </cell>
          <cell r="M81" t="str">
            <v>暦年</v>
          </cell>
        </row>
        <row r="82">
          <cell r="C82" t="str">
            <v>県内支出計</v>
          </cell>
          <cell r="D82" t="str">
            <v>(参加費県内分)</v>
          </cell>
          <cell r="E82" t="str">
            <v>(個人支払い計)</v>
          </cell>
          <cell r="F82" t="str">
            <v>参加費</v>
          </cell>
          <cell r="G82" t="str">
            <v>県外交通費</v>
          </cell>
          <cell r="H82" t="str">
            <v>宿泊費</v>
          </cell>
          <cell r="I82" t="str">
            <v>交通費</v>
          </cell>
          <cell r="J82" t="str">
            <v>土産・買物</v>
          </cell>
          <cell r="K82" t="str">
            <v>飲食費</v>
          </cell>
          <cell r="L82" t="str">
            <v>娯楽・入場</v>
          </cell>
          <cell r="M82" t="str">
            <v>その他</v>
          </cell>
        </row>
        <row r="83">
          <cell r="C83">
            <v>71703.782622409854</v>
          </cell>
          <cell r="D83">
            <v>21200.949503823467</v>
          </cell>
          <cell r="E83">
            <v>50502.833118586379</v>
          </cell>
          <cell r="H83">
            <v>24595.301400586028</v>
          </cell>
          <cell r="I83">
            <v>7760.4214904731625</v>
          </cell>
          <cell r="J83">
            <v>17621.845948752205</v>
          </cell>
          <cell r="K83">
            <v>13834.176698764593</v>
          </cell>
          <cell r="L83">
            <v>5664.1305842342745</v>
          </cell>
          <cell r="M83">
            <v>2227.9064995995832</v>
          </cell>
        </row>
        <row r="93">
          <cell r="C93" t="str">
            <v>（単位：円、％）</v>
          </cell>
        </row>
        <row r="94">
          <cell r="C94" t="str">
            <v>項目</v>
          </cell>
          <cell r="D94" t="str">
            <v>総額</v>
          </cell>
          <cell r="F94" t="str">
            <v>宿泊費</v>
          </cell>
          <cell r="H94" t="str">
            <v>交通費</v>
          </cell>
          <cell r="J94" t="str">
            <v>土産費</v>
          </cell>
          <cell r="L94" t="str">
            <v>飲食費</v>
          </cell>
          <cell r="N94" t="str">
            <v>娯楽費</v>
          </cell>
          <cell r="P94" t="str">
            <v>その他</v>
          </cell>
        </row>
        <row r="95">
          <cell r="C95" t="str">
            <v>年</v>
          </cell>
          <cell r="E95" t="str">
            <v>構成比</v>
          </cell>
          <cell r="G95" t="str">
            <v>構成比</v>
          </cell>
          <cell r="I95" t="str">
            <v>構成比</v>
          </cell>
          <cell r="K95" t="str">
            <v>構成比</v>
          </cell>
          <cell r="M95" t="str">
            <v>構成比</v>
          </cell>
          <cell r="O95" t="str">
            <v>構成比</v>
          </cell>
          <cell r="Q95" t="str">
            <v>構成比</v>
          </cell>
        </row>
        <row r="96">
          <cell r="C96" t="str">
            <v>1972年</v>
          </cell>
          <cell r="D96">
            <v>73132</v>
          </cell>
          <cell r="E96">
            <v>100</v>
          </cell>
          <cell r="F96">
            <v>11608</v>
          </cell>
          <cell r="G96">
            <v>15.872668599245202</v>
          </cell>
          <cell r="H96">
            <v>8330</v>
          </cell>
          <cell r="I96">
            <v>11.390362631953181</v>
          </cell>
          <cell r="J96">
            <v>32925</v>
          </cell>
          <cell r="K96">
            <v>45.021331291363566</v>
          </cell>
          <cell r="L96">
            <v>4320</v>
          </cell>
          <cell r="M96">
            <v>5.9071268391401848</v>
          </cell>
          <cell r="N96">
            <v>10576</v>
          </cell>
          <cell r="O96">
            <v>14.461521632117266</v>
          </cell>
          <cell r="P96">
            <v>5373</v>
          </cell>
          <cell r="Q96">
            <v>7.3469890061806042</v>
          </cell>
        </row>
        <row r="97">
          <cell r="C97" t="str">
            <v>1973年</v>
          </cell>
          <cell r="D97">
            <v>61919</v>
          </cell>
          <cell r="E97">
            <v>100</v>
          </cell>
          <cell r="F97">
            <v>11047</v>
          </cell>
          <cell r="G97">
            <v>17.841050404560796</v>
          </cell>
          <cell r="H97">
            <v>8317</v>
          </cell>
          <cell r="I97">
            <v>13.432064471325441</v>
          </cell>
          <cell r="J97">
            <v>21382</v>
          </cell>
          <cell r="K97">
            <v>34.532211437523216</v>
          </cell>
          <cell r="L97">
            <v>4449</v>
          </cell>
          <cell r="M97">
            <v>7.1851935593275087</v>
          </cell>
          <cell r="N97">
            <v>8266</v>
          </cell>
          <cell r="O97">
            <v>13.349698800045221</v>
          </cell>
          <cell r="P97">
            <v>8458</v>
          </cell>
          <cell r="Q97">
            <v>13.659781327217818</v>
          </cell>
        </row>
        <row r="98">
          <cell r="C98" t="str">
            <v>1974年</v>
          </cell>
          <cell r="D98">
            <v>71656</v>
          </cell>
          <cell r="E98">
            <v>100</v>
          </cell>
          <cell r="F98">
            <v>19990</v>
          </cell>
          <cell r="G98">
            <v>27.897175393546945</v>
          </cell>
          <cell r="H98">
            <v>16276</v>
          </cell>
          <cell r="I98">
            <v>22.714078374455731</v>
          </cell>
          <cell r="J98">
            <v>18396</v>
          </cell>
          <cell r="K98">
            <v>25.672658256112534</v>
          </cell>
          <cell r="L98">
            <v>4302</v>
          </cell>
          <cell r="M98">
            <v>6.0036842692865919</v>
          </cell>
          <cell r="N98">
            <v>9897</v>
          </cell>
          <cell r="O98">
            <v>13.811823155074244</v>
          </cell>
          <cell r="P98">
            <v>2795</v>
          </cell>
          <cell r="Q98">
            <v>3.900580551523948</v>
          </cell>
        </row>
        <row r="99">
          <cell r="C99" t="str">
            <v>1975年</v>
          </cell>
          <cell r="D99">
            <v>80727</v>
          </cell>
          <cell r="E99">
            <v>100</v>
          </cell>
          <cell r="F99">
            <v>21119</v>
          </cell>
          <cell r="G99">
            <v>26.161011805220063</v>
          </cell>
          <cell r="H99">
            <v>11697</v>
          </cell>
          <cell r="I99">
            <v>14.489575978297223</v>
          </cell>
          <cell r="J99">
            <v>21289</v>
          </cell>
          <cell r="K99">
            <v>26.371598102245841</v>
          </cell>
          <cell r="L99">
            <v>10803</v>
          </cell>
          <cell r="M99">
            <v>13.382139804526366</v>
          </cell>
          <cell r="N99">
            <v>8017</v>
          </cell>
          <cell r="O99">
            <v>9.9310020191509647</v>
          </cell>
          <cell r="P99">
            <v>7802</v>
          </cell>
          <cell r="Q99">
            <v>9.6646722905595404</v>
          </cell>
        </row>
        <row r="100">
          <cell r="C100" t="str">
            <v>1976年</v>
          </cell>
          <cell r="D100">
            <v>76300</v>
          </cell>
          <cell r="E100">
            <v>100</v>
          </cell>
          <cell r="F100">
            <v>18300</v>
          </cell>
          <cell r="G100">
            <v>23.984272608125821</v>
          </cell>
          <cell r="H100">
            <v>20100</v>
          </cell>
          <cell r="I100">
            <v>26.343381389252951</v>
          </cell>
          <cell r="J100">
            <v>18100</v>
          </cell>
          <cell r="K100">
            <v>23.722149410222805</v>
          </cell>
          <cell r="L100">
            <v>10900</v>
          </cell>
          <cell r="M100">
            <v>14.285714285714285</v>
          </cell>
          <cell r="N100">
            <v>8900</v>
          </cell>
          <cell r="O100">
            <v>11.664482306684141</v>
          </cell>
          <cell r="P100">
            <v>0</v>
          </cell>
          <cell r="Q100">
            <v>0</v>
          </cell>
        </row>
        <row r="101">
          <cell r="C101" t="str">
            <v>1977年</v>
          </cell>
          <cell r="D101">
            <v>82500</v>
          </cell>
          <cell r="E101">
            <v>100</v>
          </cell>
          <cell r="F101">
            <v>19800</v>
          </cell>
          <cell r="G101">
            <v>24</v>
          </cell>
          <cell r="H101">
            <v>23700</v>
          </cell>
          <cell r="I101">
            <v>28.72727272727273</v>
          </cell>
          <cell r="J101">
            <v>17700</v>
          </cell>
          <cell r="K101">
            <v>21.454545454545453</v>
          </cell>
          <cell r="L101">
            <v>12900</v>
          </cell>
          <cell r="M101">
            <v>15.636363636363637</v>
          </cell>
          <cell r="N101">
            <v>8400</v>
          </cell>
          <cell r="O101">
            <v>10.181818181818182</v>
          </cell>
          <cell r="P101">
            <v>0</v>
          </cell>
          <cell r="Q101">
            <v>0</v>
          </cell>
        </row>
        <row r="102">
          <cell r="C102" t="str">
            <v>1978年</v>
          </cell>
          <cell r="D102">
            <v>88600</v>
          </cell>
          <cell r="E102">
            <v>100</v>
          </cell>
          <cell r="F102">
            <v>22800</v>
          </cell>
          <cell r="G102">
            <v>25.733634311512414</v>
          </cell>
          <cell r="H102">
            <v>21200</v>
          </cell>
          <cell r="I102">
            <v>23.927765237020317</v>
          </cell>
          <cell r="J102">
            <v>17300</v>
          </cell>
          <cell r="K102">
            <v>19.525959367945823</v>
          </cell>
          <cell r="L102">
            <v>12900</v>
          </cell>
          <cell r="M102">
            <v>14.559819413092551</v>
          </cell>
          <cell r="N102">
            <v>8600</v>
          </cell>
          <cell r="O102">
            <v>9.7065462753950342</v>
          </cell>
          <cell r="P102">
            <v>5800</v>
          </cell>
          <cell r="Q102">
            <v>6.5462753950338595</v>
          </cell>
        </row>
        <row r="103">
          <cell r="C103" t="str">
            <v>1979年</v>
          </cell>
          <cell r="D103">
            <v>98800</v>
          </cell>
          <cell r="E103">
            <v>100</v>
          </cell>
          <cell r="F103">
            <v>23300</v>
          </cell>
          <cell r="G103">
            <v>23.582995951417004</v>
          </cell>
          <cell r="H103">
            <v>24000</v>
          </cell>
          <cell r="I103">
            <v>24.291497975708502</v>
          </cell>
          <cell r="J103">
            <v>20900</v>
          </cell>
          <cell r="K103">
            <v>21.153846153846153</v>
          </cell>
          <cell r="L103">
            <v>13500</v>
          </cell>
          <cell r="M103">
            <v>13.663967611336034</v>
          </cell>
          <cell r="N103">
            <v>10300</v>
          </cell>
          <cell r="O103">
            <v>10.425101214574898</v>
          </cell>
          <cell r="P103">
            <v>6800</v>
          </cell>
          <cell r="Q103">
            <v>6.8825910931174086</v>
          </cell>
        </row>
        <row r="104">
          <cell r="C104" t="str">
            <v>1980年</v>
          </cell>
          <cell r="D104">
            <v>99600</v>
          </cell>
          <cell r="E104">
            <v>100</v>
          </cell>
          <cell r="F104">
            <v>23900</v>
          </cell>
          <cell r="G104">
            <v>23.99598393574297</v>
          </cell>
          <cell r="H104">
            <v>23600</v>
          </cell>
          <cell r="I104">
            <v>23.694779116465863</v>
          </cell>
          <cell r="J104">
            <v>21400</v>
          </cell>
          <cell r="K104">
            <v>21.485943775100402</v>
          </cell>
          <cell r="L104">
            <v>13800</v>
          </cell>
          <cell r="M104">
            <v>13.855421686746988</v>
          </cell>
          <cell r="N104">
            <v>10200</v>
          </cell>
          <cell r="O104">
            <v>10.240963855421686</v>
          </cell>
          <cell r="P104">
            <v>6700</v>
          </cell>
          <cell r="Q104">
            <v>6.7269076305220885</v>
          </cell>
        </row>
        <row r="105">
          <cell r="C105" t="str">
            <v>1981年</v>
          </cell>
          <cell r="D105">
            <v>102100</v>
          </cell>
          <cell r="E105">
            <v>100</v>
          </cell>
          <cell r="F105">
            <v>24700</v>
          </cell>
          <cell r="G105">
            <v>24.191968658178258</v>
          </cell>
          <cell r="H105">
            <v>24100</v>
          </cell>
          <cell r="I105">
            <v>23.604309500489716</v>
          </cell>
          <cell r="J105">
            <v>21200</v>
          </cell>
          <cell r="K105">
            <v>20.763956904995105</v>
          </cell>
          <cell r="L105">
            <v>14700</v>
          </cell>
          <cell r="M105">
            <v>14.397649363369247</v>
          </cell>
          <cell r="N105">
            <v>10700</v>
          </cell>
          <cell r="O105">
            <v>10.479921645445641</v>
          </cell>
          <cell r="P105">
            <v>6700</v>
          </cell>
          <cell r="Q105">
            <v>6.5621939275220376</v>
          </cell>
        </row>
        <row r="106">
          <cell r="C106" t="str">
            <v>1982年</v>
          </cell>
          <cell r="D106">
            <v>105900</v>
          </cell>
          <cell r="E106">
            <v>100</v>
          </cell>
          <cell r="F106">
            <v>25600</v>
          </cell>
          <cell r="G106">
            <v>24.173748819641173</v>
          </cell>
          <cell r="H106">
            <v>26400</v>
          </cell>
          <cell r="I106">
            <v>24.929178470254957</v>
          </cell>
          <cell r="J106">
            <v>20800</v>
          </cell>
          <cell r="K106">
            <v>19.641170915958451</v>
          </cell>
          <cell r="L106">
            <v>15200</v>
          </cell>
          <cell r="M106">
            <v>14.353163361661943</v>
          </cell>
          <cell r="N106">
            <v>11000</v>
          </cell>
          <cell r="O106">
            <v>10.387157695939566</v>
          </cell>
          <cell r="P106">
            <v>6900</v>
          </cell>
          <cell r="Q106">
            <v>6.5155807365439093</v>
          </cell>
        </row>
        <row r="107">
          <cell r="C107" t="str">
            <v>1983年</v>
          </cell>
          <cell r="D107">
            <v>108800</v>
          </cell>
          <cell r="E107">
            <v>100</v>
          </cell>
          <cell r="F107">
            <v>26600</v>
          </cell>
          <cell r="G107">
            <v>24.448529411764707</v>
          </cell>
          <cell r="H107">
            <v>27300</v>
          </cell>
          <cell r="I107">
            <v>25.09191176470588</v>
          </cell>
          <cell r="J107">
            <v>20800</v>
          </cell>
          <cell r="K107">
            <v>19.117647058823529</v>
          </cell>
          <cell r="L107">
            <v>15700</v>
          </cell>
          <cell r="M107">
            <v>14.430147058823529</v>
          </cell>
          <cell r="N107">
            <v>11400</v>
          </cell>
          <cell r="O107">
            <v>10.477941176470589</v>
          </cell>
          <cell r="P107">
            <v>7000</v>
          </cell>
          <cell r="Q107">
            <v>6.4338235294117645</v>
          </cell>
        </row>
        <row r="108">
          <cell r="C108" t="str">
            <v>1984年</v>
          </cell>
          <cell r="D108">
            <v>111400</v>
          </cell>
          <cell r="E108">
            <v>100</v>
          </cell>
          <cell r="F108">
            <v>27700</v>
          </cell>
          <cell r="G108">
            <v>24.865350089766608</v>
          </cell>
          <cell r="H108">
            <v>28100</v>
          </cell>
          <cell r="I108">
            <v>25.224416517055655</v>
          </cell>
          <cell r="J108">
            <v>21200</v>
          </cell>
          <cell r="K108">
            <v>19.03052064631957</v>
          </cell>
          <cell r="L108">
            <v>16000</v>
          </cell>
          <cell r="M108">
            <v>14.362657091561939</v>
          </cell>
          <cell r="N108">
            <v>11800</v>
          </cell>
          <cell r="O108">
            <v>10.59245960502693</v>
          </cell>
          <cell r="P108">
            <v>6600</v>
          </cell>
          <cell r="Q108">
            <v>5.9245960502693</v>
          </cell>
        </row>
        <row r="109">
          <cell r="C109" t="str">
            <v>1985年</v>
          </cell>
          <cell r="D109">
            <v>111900</v>
          </cell>
          <cell r="E109">
            <v>100</v>
          </cell>
          <cell r="F109">
            <v>27800</v>
          </cell>
          <cell r="G109">
            <v>24.843610366398568</v>
          </cell>
          <cell r="H109">
            <v>28300</v>
          </cell>
          <cell r="I109">
            <v>25.290437890974083</v>
          </cell>
          <cell r="J109">
            <v>21000</v>
          </cell>
          <cell r="K109">
            <v>18.766756032171582</v>
          </cell>
          <cell r="L109">
            <v>15900</v>
          </cell>
          <cell r="M109">
            <v>14.209115281501342</v>
          </cell>
          <cell r="N109">
            <v>12100</v>
          </cell>
          <cell r="O109">
            <v>10.813226094727435</v>
          </cell>
          <cell r="P109">
            <v>6800</v>
          </cell>
          <cell r="Q109">
            <v>6.0768543342269883</v>
          </cell>
        </row>
        <row r="110">
          <cell r="C110" t="str">
            <v>1986年</v>
          </cell>
          <cell r="D110">
            <v>112200</v>
          </cell>
          <cell r="E110">
            <v>100</v>
          </cell>
          <cell r="F110">
            <v>27900</v>
          </cell>
          <cell r="G110">
            <v>24.866310160427808</v>
          </cell>
          <cell r="H110">
            <v>28400</v>
          </cell>
          <cell r="I110">
            <v>25.311942959001783</v>
          </cell>
          <cell r="J110">
            <v>21000</v>
          </cell>
          <cell r="K110">
            <v>18.71657754010695</v>
          </cell>
          <cell r="L110">
            <v>15900</v>
          </cell>
          <cell r="M110">
            <v>14.171122994652407</v>
          </cell>
          <cell r="N110">
            <v>12200</v>
          </cell>
          <cell r="O110">
            <v>10.873440285204991</v>
          </cell>
          <cell r="P110">
            <v>6800</v>
          </cell>
          <cell r="Q110">
            <v>6.0606060606060606</v>
          </cell>
        </row>
        <row r="111">
          <cell r="C111" t="str">
            <v>1987年</v>
          </cell>
          <cell r="D111">
            <v>112600</v>
          </cell>
          <cell r="E111">
            <v>100</v>
          </cell>
          <cell r="F111">
            <v>27900</v>
          </cell>
          <cell r="G111">
            <v>24.77797513321492</v>
          </cell>
          <cell r="H111">
            <v>28500</v>
          </cell>
          <cell r="I111">
            <v>25.31083481349911</v>
          </cell>
          <cell r="J111">
            <v>21000</v>
          </cell>
          <cell r="K111">
            <v>18.650088809946713</v>
          </cell>
          <cell r="L111">
            <v>16100</v>
          </cell>
          <cell r="M111">
            <v>14.298401420959147</v>
          </cell>
          <cell r="N111">
            <v>12300</v>
          </cell>
          <cell r="O111">
            <v>10.923623445825932</v>
          </cell>
          <cell r="P111">
            <v>6800</v>
          </cell>
          <cell r="Q111">
            <v>6.0390763765541742</v>
          </cell>
        </row>
        <row r="112">
          <cell r="C112" t="str">
            <v>1988年</v>
          </cell>
          <cell r="D112">
            <v>109600</v>
          </cell>
          <cell r="E112">
            <v>100</v>
          </cell>
          <cell r="F112">
            <v>27900</v>
          </cell>
          <cell r="G112">
            <v>25.456204379562042</v>
          </cell>
          <cell r="H112">
            <v>25400</v>
          </cell>
          <cell r="I112">
            <v>23.175182481751825</v>
          </cell>
          <cell r="J112">
            <v>21100</v>
          </cell>
          <cell r="K112">
            <v>19.251824817518248</v>
          </cell>
          <cell r="L112">
            <v>16100</v>
          </cell>
          <cell r="M112">
            <v>14.68978102189781</v>
          </cell>
          <cell r="N112">
            <v>12300</v>
          </cell>
          <cell r="O112">
            <v>11.222627737226277</v>
          </cell>
          <cell r="P112">
            <v>6800</v>
          </cell>
          <cell r="Q112">
            <v>6.2043795620437958</v>
          </cell>
        </row>
        <row r="113">
          <cell r="C113" t="str">
            <v>1989年</v>
          </cell>
          <cell r="D113">
            <v>109600</v>
          </cell>
          <cell r="E113">
            <v>100</v>
          </cell>
          <cell r="F113">
            <v>27900</v>
          </cell>
          <cell r="G113">
            <v>25.456204379562042</v>
          </cell>
          <cell r="H113">
            <v>24600</v>
          </cell>
          <cell r="I113">
            <v>22.445255474452555</v>
          </cell>
          <cell r="J113">
            <v>21000</v>
          </cell>
          <cell r="K113">
            <v>19.160583941605839</v>
          </cell>
          <cell r="L113">
            <v>16300</v>
          </cell>
          <cell r="M113">
            <v>14.872262773722628</v>
          </cell>
          <cell r="N113">
            <v>12800</v>
          </cell>
          <cell r="O113">
            <v>11.678832116788321</v>
          </cell>
          <cell r="P113">
            <v>7000</v>
          </cell>
          <cell r="Q113">
            <v>6.3868613138686134</v>
          </cell>
        </row>
        <row r="114">
          <cell r="C114" t="str">
            <v>1990年</v>
          </cell>
          <cell r="D114">
            <v>110700</v>
          </cell>
          <cell r="E114">
            <v>100</v>
          </cell>
          <cell r="F114">
            <v>28400</v>
          </cell>
          <cell r="G114">
            <v>25.65492321589883</v>
          </cell>
          <cell r="H114">
            <v>24700</v>
          </cell>
          <cell r="I114">
            <v>22.312556458897923</v>
          </cell>
          <cell r="J114">
            <v>21000</v>
          </cell>
          <cell r="K114">
            <v>18.97018970189702</v>
          </cell>
          <cell r="L114">
            <v>16500</v>
          </cell>
          <cell r="M114">
            <v>14.905149051490515</v>
          </cell>
          <cell r="N114">
            <v>13100</v>
          </cell>
          <cell r="O114">
            <v>11.833785004516711</v>
          </cell>
          <cell r="P114">
            <v>7000</v>
          </cell>
          <cell r="Q114">
            <v>6.3233965672990067</v>
          </cell>
        </row>
        <row r="115">
          <cell r="C115" t="str">
            <v>1991年</v>
          </cell>
          <cell r="D115">
            <v>111400</v>
          </cell>
          <cell r="E115">
            <v>100</v>
          </cell>
          <cell r="F115">
            <v>28600</v>
          </cell>
          <cell r="G115">
            <v>25.673249551166965</v>
          </cell>
          <cell r="H115">
            <v>24500</v>
          </cell>
          <cell r="I115">
            <v>21.99281867145422</v>
          </cell>
          <cell r="J115">
            <v>20900</v>
          </cell>
          <cell r="K115">
            <v>18.761220825852785</v>
          </cell>
          <cell r="L115">
            <v>16800</v>
          </cell>
          <cell r="M115">
            <v>15.080789946140035</v>
          </cell>
          <cell r="N115">
            <v>13500</v>
          </cell>
          <cell r="O115">
            <v>12.118491921005386</v>
          </cell>
          <cell r="P115">
            <v>7100</v>
          </cell>
          <cell r="Q115">
            <v>6.3734290843806107</v>
          </cell>
        </row>
        <row r="116">
          <cell r="C116" t="str">
            <v>1992年</v>
          </cell>
          <cell r="D116">
            <v>109200</v>
          </cell>
          <cell r="E116">
            <v>100</v>
          </cell>
          <cell r="F116">
            <v>28200</v>
          </cell>
          <cell r="G116">
            <v>25.824175824175828</v>
          </cell>
          <cell r="H116">
            <v>24300</v>
          </cell>
          <cell r="I116">
            <v>22.252747252747252</v>
          </cell>
          <cell r="J116">
            <v>19100</v>
          </cell>
          <cell r="K116">
            <v>17.490842490842489</v>
          </cell>
          <cell r="L116">
            <v>16600</v>
          </cell>
          <cell r="M116">
            <v>15.201465201465201</v>
          </cell>
          <cell r="N116">
            <v>13900</v>
          </cell>
          <cell r="O116">
            <v>12.728937728937728</v>
          </cell>
          <cell r="P116">
            <v>7100</v>
          </cell>
          <cell r="Q116">
            <v>6.5018315018315027</v>
          </cell>
        </row>
        <row r="117">
          <cell r="C117" t="str">
            <v>1993年</v>
          </cell>
          <cell r="D117">
            <v>107800</v>
          </cell>
          <cell r="E117">
            <v>100</v>
          </cell>
          <cell r="F117">
            <v>26800</v>
          </cell>
          <cell r="G117">
            <v>24.860853432282003</v>
          </cell>
          <cell r="H117">
            <v>24800</v>
          </cell>
          <cell r="I117">
            <v>23.005565862708721</v>
          </cell>
          <cell r="J117">
            <v>18600</v>
          </cell>
          <cell r="K117">
            <v>17.254174397031541</v>
          </cell>
          <cell r="L117">
            <v>15700</v>
          </cell>
          <cell r="M117">
            <v>14.564007421150279</v>
          </cell>
          <cell r="N117">
            <v>14500</v>
          </cell>
          <cell r="O117">
            <v>13.45083487940631</v>
          </cell>
          <cell r="P117">
            <v>7400</v>
          </cell>
          <cell r="Q117">
            <v>6.8645640074211505</v>
          </cell>
        </row>
        <row r="118">
          <cell r="C118" t="str">
            <v>1994年</v>
          </cell>
          <cell r="D118">
            <v>107500</v>
          </cell>
          <cell r="E118">
            <v>100</v>
          </cell>
          <cell r="F118">
            <v>27300</v>
          </cell>
          <cell r="G118">
            <v>25.395348837209301</v>
          </cell>
          <cell r="H118">
            <v>20700</v>
          </cell>
          <cell r="I118">
            <v>19.255813953488371</v>
          </cell>
          <cell r="J118">
            <v>19200</v>
          </cell>
          <cell r="K118">
            <v>17.86046511627907</v>
          </cell>
          <cell r="L118">
            <v>17500</v>
          </cell>
          <cell r="M118">
            <v>16.279069767441861</v>
          </cell>
          <cell r="N118">
            <v>15000</v>
          </cell>
          <cell r="O118">
            <v>13.953488372093023</v>
          </cell>
          <cell r="P118">
            <v>7800</v>
          </cell>
          <cell r="Q118">
            <v>7.2558139534883717</v>
          </cell>
        </row>
        <row r="119">
          <cell r="C119" t="str">
            <v>1995年</v>
          </cell>
          <cell r="D119">
            <v>108100</v>
          </cell>
          <cell r="E119">
            <v>100</v>
          </cell>
          <cell r="F119">
            <v>27000</v>
          </cell>
          <cell r="G119">
            <v>24.976873265494913</v>
          </cell>
          <cell r="H119">
            <v>21600</v>
          </cell>
          <cell r="I119">
            <v>19.981498612395928</v>
          </cell>
          <cell r="J119">
            <v>19100</v>
          </cell>
          <cell r="K119">
            <v>17.668825161887142</v>
          </cell>
          <cell r="L119">
            <v>17700</v>
          </cell>
          <cell r="M119">
            <v>16.373728029602219</v>
          </cell>
          <cell r="N119">
            <v>15400</v>
          </cell>
          <cell r="O119">
            <v>14.246068455134134</v>
          </cell>
          <cell r="P119">
            <v>7300</v>
          </cell>
          <cell r="Q119">
            <v>6.7530064754856607</v>
          </cell>
        </row>
        <row r="120">
          <cell r="C120" t="str">
            <v>1996年</v>
          </cell>
          <cell r="D120">
            <v>108200</v>
          </cell>
          <cell r="E120">
            <v>100</v>
          </cell>
          <cell r="F120">
            <v>27100</v>
          </cell>
          <cell r="G120">
            <v>25.046210720887245</v>
          </cell>
          <cell r="H120">
            <v>21500</v>
          </cell>
          <cell r="I120">
            <v>19.87060998151571</v>
          </cell>
          <cell r="J120">
            <v>18900</v>
          </cell>
          <cell r="K120">
            <v>17.467652495378928</v>
          </cell>
          <cell r="L120">
            <v>17900</v>
          </cell>
          <cell r="M120">
            <v>16.543438077634011</v>
          </cell>
          <cell r="N120">
            <v>15700</v>
          </cell>
          <cell r="O120">
            <v>14.510166358595194</v>
          </cell>
          <cell r="P120">
            <v>7100</v>
          </cell>
          <cell r="Q120">
            <v>6.5619223659889094</v>
          </cell>
        </row>
        <row r="121">
          <cell r="C121" t="str">
            <v>1997年</v>
          </cell>
          <cell r="D121">
            <v>107900</v>
          </cell>
          <cell r="E121">
            <v>100</v>
          </cell>
          <cell r="F121">
            <v>26800</v>
          </cell>
          <cell r="G121">
            <v>24.837812789620017</v>
          </cell>
          <cell r="H121">
            <v>21700</v>
          </cell>
          <cell r="I121">
            <v>20.111214087117702</v>
          </cell>
          <cell r="J121">
            <v>18800</v>
          </cell>
          <cell r="K121">
            <v>17.423540315106582</v>
          </cell>
          <cell r="L121">
            <v>17800</v>
          </cell>
          <cell r="M121">
            <v>16.496756255792398</v>
          </cell>
          <cell r="N121">
            <v>15500</v>
          </cell>
          <cell r="O121">
            <v>14.365152919369786</v>
          </cell>
          <cell r="P121">
            <v>7300</v>
          </cell>
          <cell r="Q121">
            <v>6.7655236329935127</v>
          </cell>
        </row>
        <row r="122">
          <cell r="C122" t="str">
            <v>1998年</v>
          </cell>
          <cell r="D122">
            <v>106600</v>
          </cell>
          <cell r="E122">
            <v>100</v>
          </cell>
          <cell r="F122">
            <v>25700</v>
          </cell>
          <cell r="G122">
            <v>24.108818011257036</v>
          </cell>
          <cell r="H122">
            <v>20500</v>
          </cell>
          <cell r="I122">
            <v>19.230769230769234</v>
          </cell>
          <cell r="J122">
            <v>18500</v>
          </cell>
          <cell r="K122">
            <v>17.354596622889307</v>
          </cell>
          <cell r="L122">
            <v>17700</v>
          </cell>
          <cell r="M122">
            <v>16.604127579737334</v>
          </cell>
          <cell r="N122">
            <v>16700</v>
          </cell>
          <cell r="O122">
            <v>15.666041275797374</v>
          </cell>
          <cell r="P122">
            <v>7500</v>
          </cell>
          <cell r="Q122">
            <v>7.0356472795497185</v>
          </cell>
        </row>
        <row r="123">
          <cell r="C123" t="str">
            <v>1999年</v>
          </cell>
          <cell r="D123">
            <v>102600</v>
          </cell>
          <cell r="E123">
            <v>100</v>
          </cell>
          <cell r="F123">
            <v>26800</v>
          </cell>
          <cell r="G123">
            <v>26.120857699805068</v>
          </cell>
          <cell r="H123">
            <v>19100</v>
          </cell>
          <cell r="I123">
            <v>18.615984405458089</v>
          </cell>
          <cell r="J123">
            <v>17900</v>
          </cell>
          <cell r="K123">
            <v>17.446393762183234</v>
          </cell>
          <cell r="L123">
            <v>17400</v>
          </cell>
          <cell r="M123">
            <v>16.959064327485379</v>
          </cell>
          <cell r="N123">
            <v>16500</v>
          </cell>
          <cell r="O123">
            <v>16.081871345029239</v>
          </cell>
          <cell r="P123">
            <v>4900</v>
          </cell>
          <cell r="Q123">
            <v>4.7758284600389862</v>
          </cell>
        </row>
        <row r="124">
          <cell r="C124" t="str">
            <v>2000年</v>
          </cell>
          <cell r="D124">
            <v>91757</v>
          </cell>
          <cell r="E124">
            <v>100</v>
          </cell>
          <cell r="F124">
            <v>58798</v>
          </cell>
          <cell r="G124">
            <v>64.080124677136354</v>
          </cell>
          <cell r="H124" t="str">
            <v>-</v>
          </cell>
          <cell r="I124" t="str">
            <v>-</v>
          </cell>
          <cell r="J124">
            <v>17906</v>
          </cell>
          <cell r="K124">
            <v>19.514587442919886</v>
          </cell>
          <cell r="L124">
            <v>9358</v>
          </cell>
          <cell r="M124">
            <v>10.198676940178951</v>
          </cell>
          <cell r="N124">
            <v>3666</v>
          </cell>
          <cell r="O124">
            <v>3.995335505737982</v>
          </cell>
          <cell r="P124">
            <v>2030</v>
          </cell>
          <cell r="Q124">
            <v>2.2123652691347799</v>
          </cell>
        </row>
        <row r="125">
          <cell r="C125" t="str">
            <v>2001年</v>
          </cell>
          <cell r="D125">
            <v>85298</v>
          </cell>
          <cell r="E125">
            <v>100</v>
          </cell>
          <cell r="F125">
            <v>25589</v>
          </cell>
          <cell r="G125">
            <v>29.999531055827806</v>
          </cell>
          <cell r="H125">
            <v>10316</v>
          </cell>
          <cell r="I125">
            <v>12.094070200942578</v>
          </cell>
          <cell r="J125">
            <v>20991</v>
          </cell>
          <cell r="K125">
            <v>24.609017796431335</v>
          </cell>
          <cell r="L125">
            <v>17192</v>
          </cell>
          <cell r="M125">
            <v>20.155220520996973</v>
          </cell>
          <cell r="N125">
            <v>7955</v>
          </cell>
          <cell r="O125">
            <v>9.3261272245539164</v>
          </cell>
          <cell r="P125">
            <v>3254</v>
          </cell>
          <cell r="Q125">
            <v>3.8148608408169005</v>
          </cell>
        </row>
        <row r="126">
          <cell r="C126" t="str">
            <v>2002年</v>
          </cell>
          <cell r="D126">
            <v>71703.782622409854</v>
          </cell>
          <cell r="E126">
            <v>100</v>
          </cell>
          <cell r="F126">
            <v>24595.301400586028</v>
          </cell>
          <cell r="G126">
            <v>34.301260688162309</v>
          </cell>
          <cell r="H126">
            <v>7760.4214904731625</v>
          </cell>
          <cell r="I126">
            <v>10.822889960128505</v>
          </cell>
          <cell r="J126">
            <v>17621.845948752205</v>
          </cell>
          <cell r="K126">
            <v>24.575894470656255</v>
          </cell>
          <cell r="L126">
            <v>13834.176698764593</v>
          </cell>
          <cell r="M126">
            <v>19.293510318158511</v>
          </cell>
          <cell r="N126">
            <v>5664.1305842342745</v>
          </cell>
          <cell r="O126">
            <v>7.8993469759628026</v>
          </cell>
          <cell r="P126">
            <v>2227.9064995995832</v>
          </cell>
          <cell r="Q126">
            <v>3.1070975869316091</v>
          </cell>
        </row>
        <row r="127">
          <cell r="C127" t="str">
            <v>2003年</v>
          </cell>
          <cell r="D127">
            <v>73831.090546692998</v>
          </cell>
          <cell r="E127">
            <v>100</v>
          </cell>
          <cell r="F127">
            <v>27846.718823253861</v>
          </cell>
          <cell r="G127">
            <v>37.716791959943698</v>
          </cell>
          <cell r="H127">
            <v>6746.0544912992918</v>
          </cell>
          <cell r="I127">
            <v>9.1371459385838065</v>
          </cell>
          <cell r="J127">
            <v>16837.972971952215</v>
          </cell>
          <cell r="K127">
            <v>22.806073765500422</v>
          </cell>
          <cell r="L127">
            <v>13977.382317910791</v>
          </cell>
          <cell r="M127">
            <v>18.931566924466701</v>
          </cell>
          <cell r="N127">
            <v>5769.1727228080854</v>
          </cell>
          <cell r="O127">
            <v>7.8140153153494154</v>
          </cell>
          <cell r="P127">
            <v>2653.7892194687474</v>
          </cell>
          <cell r="Q127">
            <v>3.594406096155943</v>
          </cell>
        </row>
        <row r="128">
          <cell r="C128" t="str">
            <v>前年比伸び率</v>
          </cell>
          <cell r="D128">
            <v>2.9668001414729916E-2</v>
          </cell>
          <cell r="E128" t="str">
            <v>-</v>
          </cell>
          <cell r="F128">
            <v>0.13219668951039409</v>
          </cell>
          <cell r="G128" t="str">
            <v>-</v>
          </cell>
          <cell r="H128">
            <v>-0.13071029716866878</v>
          </cell>
          <cell r="I128" t="str">
            <v>-</v>
          </cell>
          <cell r="J128">
            <v>-4.4483022895538182E-2</v>
          </cell>
          <cell r="K128" t="str">
            <v>-</v>
          </cell>
          <cell r="L128">
            <v>1.0351582335867304E-2</v>
          </cell>
          <cell r="M128" t="str">
            <v>-</v>
          </cell>
          <cell r="N128">
            <v>1.8545147752452751E-2</v>
          </cell>
          <cell r="O128" t="str">
            <v>-</v>
          </cell>
          <cell r="P128">
            <v>0.19115825549488141</v>
          </cell>
          <cell r="Q128" t="str">
            <v>-</v>
          </cell>
        </row>
        <row r="130">
          <cell r="C130" t="str">
            <v>（注）１　1999年までのデータは、個人旅行のデータのみであり、パッケージ旅行のデータは含まない。</v>
          </cell>
        </row>
        <row r="131">
          <cell r="C131" t="str">
            <v>（注）２　2000年の宿泊費には交通費を含む。</v>
          </cell>
        </row>
        <row r="132">
          <cell r="C132" t="str">
            <v>（注）３　2000～2003年については、項目毎の端数を四捨五入しているため、総額とは一致しない。</v>
          </cell>
        </row>
        <row r="156">
          <cell r="T156" t="str">
            <v>実数(千人)</v>
          </cell>
          <cell r="U156" t="str">
            <v>構成比</v>
          </cell>
          <cell r="V156" t="str">
            <v>平均泊数
（泊）</v>
          </cell>
          <cell r="W156" t="str">
            <v>宿泊延数
（千人泊）</v>
          </cell>
          <cell r="X156" t="str">
            <v>宿泊延数
（％）</v>
          </cell>
          <cell r="Y156" t="str">
            <v>１日当たり
（人泊）</v>
          </cell>
        </row>
        <row r="157">
          <cell r="S157" t="str">
            <v>2003年度</v>
          </cell>
          <cell r="T157">
            <v>5020.8999219099987</v>
          </cell>
          <cell r="U157">
            <v>1</v>
          </cell>
          <cell r="V157">
            <v>2.9320733275752864</v>
          </cell>
          <cell r="W157">
            <v>14721.646741457145</v>
          </cell>
          <cell r="X157">
            <v>1</v>
          </cell>
          <cell r="Y157">
            <v>40333.278743718205</v>
          </cell>
        </row>
        <row r="158">
          <cell r="S158" t="str">
            <v>2002年度</v>
          </cell>
          <cell r="T158">
            <v>4733.7258639399997</v>
          </cell>
          <cell r="U158">
            <v>1</v>
          </cell>
          <cell r="V158">
            <v>2.765768044023023</v>
          </cell>
          <cell r="W158">
            <v>13092.387723650527</v>
          </cell>
          <cell r="X158">
            <v>1</v>
          </cell>
          <cell r="Y158">
            <v>35869.555407261716</v>
          </cell>
        </row>
        <row r="159">
          <cell r="S159" t="str">
            <v>03/02伸率</v>
          </cell>
          <cell r="T159">
            <v>6.066554469442309E-2</v>
          </cell>
          <cell r="U159">
            <v>0</v>
          </cell>
          <cell r="V159">
            <v>6.0129873837995396E-2</v>
          </cell>
          <cell r="W159">
            <v>0.1244432300812075</v>
          </cell>
          <cell r="X159">
            <v>0</v>
          </cell>
          <cell r="Y159">
            <v>0.1244432300812075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1-3(元）"/>
      <sheetName val="アンケート01_03月出費分布(泊数）"/>
      <sheetName val="×1-3月期集計n809"/>
      <sheetName val="県外客月別消費構成"/>
      <sheetName val="比較表"/>
      <sheetName val="◎1-3属性"/>
      <sheetName val="Sheet1"/>
      <sheetName val="パック料金"/>
      <sheetName val="00と02比較"/>
      <sheetName val="00年(参照用）"/>
      <sheetName val="属性年間一括"/>
      <sheetName val="Sheet2"/>
      <sheetName val="○年度属性"/>
      <sheetName val="○属性泊数宿泊量"/>
      <sheetName val="◎消費額"/>
      <sheetName val="消費額作業用(1)"/>
      <sheetName val="回収状況"/>
      <sheetName val="×消費額表"/>
    </sheetNames>
    <sheetDataSet>
      <sheetData sheetId="0"/>
      <sheetData sheetId="1"/>
      <sheetData sheetId="2"/>
      <sheetData sheetId="3"/>
      <sheetData sheetId="4">
        <row r="844">
          <cell r="G844" t="str">
            <v>参加費</v>
          </cell>
          <cell r="H844" t="str">
            <v>交通費</v>
          </cell>
          <cell r="I844" t="str">
            <v>宿泊費</v>
          </cell>
          <cell r="J844" t="str">
            <v>交通費</v>
          </cell>
          <cell r="K844" t="str">
            <v>土産・買物</v>
          </cell>
          <cell r="L844" t="str">
            <v>飲食費</v>
          </cell>
          <cell r="M844" t="str">
            <v>娯楽・入場</v>
          </cell>
          <cell r="N844" t="str">
            <v>その他</v>
          </cell>
          <cell r="O844" t="str">
            <v>県内支出計</v>
          </cell>
        </row>
        <row r="845">
          <cell r="F845" t="str">
            <v>STD</v>
          </cell>
          <cell r="G845">
            <v>31120.958263704935</v>
          </cell>
          <cell r="H845">
            <v>27863.19295133213</v>
          </cell>
          <cell r="I845">
            <v>26057.034660660753</v>
          </cell>
          <cell r="J845">
            <v>11338.630942427808</v>
          </cell>
          <cell r="K845">
            <v>17028.339829625227</v>
          </cell>
          <cell r="L845">
            <v>11820.930681393062</v>
          </cell>
          <cell r="M845">
            <v>12071.176497297187</v>
          </cell>
          <cell r="N845">
            <v>19718.004036304421</v>
          </cell>
          <cell r="O845">
            <v>38574.575355630543</v>
          </cell>
        </row>
        <row r="846">
          <cell r="F846" t="str">
            <v>AVE</v>
          </cell>
          <cell r="G846">
            <v>58064.994845360823</v>
          </cell>
          <cell r="H846">
            <v>45507.348837209305</v>
          </cell>
          <cell r="I846">
            <v>22300.151515151516</v>
          </cell>
          <cell r="J846">
            <v>8652.6707021791772</v>
          </cell>
          <cell r="K846">
            <v>18762.944444444445</v>
          </cell>
          <cell r="L846">
            <v>12255.312865497077</v>
          </cell>
          <cell r="M846">
            <v>6818.6983471074382</v>
          </cell>
          <cell r="N846">
            <v>11460.403973509934</v>
          </cell>
          <cell r="O846">
            <v>42480.889434889432</v>
          </cell>
        </row>
      </sheetData>
      <sheetData sheetId="5"/>
      <sheetData sheetId="6">
        <row r="3">
          <cell r="D3" t="str">
            <v>属性</v>
          </cell>
          <cell r="E3" t="str">
            <v>参加費</v>
          </cell>
          <cell r="F3" t="str">
            <v>宿泊費</v>
          </cell>
          <cell r="G3" t="str">
            <v>交通費</v>
          </cell>
          <cell r="H3" t="str">
            <v>土産・買物</v>
          </cell>
          <cell r="I3" t="str">
            <v>飲食費</v>
          </cell>
          <cell r="J3" t="str">
            <v>娯楽・入場</v>
          </cell>
          <cell r="K3" t="str">
            <v>その他</v>
          </cell>
          <cell r="L3" t="str">
            <v>県外交通費</v>
          </cell>
          <cell r="M3" t="str">
            <v>県内単価(計)</v>
          </cell>
          <cell r="N3" t="str">
            <v>参加費+県内単価</v>
          </cell>
          <cell r="O3" t="str">
            <v>県内外単価計</v>
          </cell>
        </row>
        <row r="4">
          <cell r="D4" t="str">
            <v>4-6月期</v>
          </cell>
          <cell r="E4">
            <v>39698.254546637007</v>
          </cell>
          <cell r="F4">
            <v>7601.6935996048269</v>
          </cell>
          <cell r="G4">
            <v>5012.7121706786211</v>
          </cell>
          <cell r="H4">
            <v>18951.709677419356</v>
          </cell>
          <cell r="I4">
            <v>12243.677560009788</v>
          </cell>
          <cell r="J4">
            <v>3667.4476477343323</v>
          </cell>
          <cell r="K4">
            <v>2530.3086232980331</v>
          </cell>
          <cell r="L4">
            <v>17214.073521507227</v>
          </cell>
          <cell r="M4">
            <v>50007.549278744962</v>
          </cell>
          <cell r="N4">
            <v>89705.803825381969</v>
          </cell>
          <cell r="O4">
            <v>106919.87734688917</v>
          </cell>
        </row>
        <row r="5">
          <cell r="D5" t="str">
            <v>7-9月期</v>
          </cell>
          <cell r="E5">
            <v>55386.507946658079</v>
          </cell>
          <cell r="F5">
            <v>8631.1640143640143</v>
          </cell>
          <cell r="G5">
            <v>6111.0471922326788</v>
          </cell>
          <cell r="H5">
            <v>15370.263375233479</v>
          </cell>
          <cell r="I5">
            <v>15995.561063815421</v>
          </cell>
          <cell r="J5">
            <v>7243.4982917080179</v>
          </cell>
          <cell r="K5">
            <v>2372.4936497213312</v>
          </cell>
          <cell r="L5">
            <v>18093.218033099631</v>
          </cell>
          <cell r="M5">
            <v>55724.027587074946</v>
          </cell>
          <cell r="N5">
            <v>111110.53553373303</v>
          </cell>
          <cell r="O5">
            <v>129203.75356683266</v>
          </cell>
        </row>
        <row r="6">
          <cell r="D6" t="str">
            <v>10-12月期</v>
          </cell>
          <cell r="E6">
            <v>37388.191323197352</v>
          </cell>
          <cell r="F6">
            <v>7326.5246940197012</v>
          </cell>
          <cell r="G6">
            <v>5518.4189063683252</v>
          </cell>
          <cell r="H6">
            <v>17427.886313841147</v>
          </cell>
          <cell r="I6">
            <v>12366.374895918594</v>
          </cell>
          <cell r="J6">
            <v>4449.8521200595442</v>
          </cell>
          <cell r="K6">
            <v>1814.4247179681099</v>
          </cell>
          <cell r="L6">
            <v>15297.094634599325</v>
          </cell>
          <cell r="M6">
            <v>48903.481648175424</v>
          </cell>
          <cell r="N6">
            <v>86291.672971372784</v>
          </cell>
          <cell r="O6">
            <v>101588.76760597208</v>
          </cell>
        </row>
        <row r="7">
          <cell r="D7" t="str">
            <v>1-3月期</v>
          </cell>
          <cell r="E7">
            <v>43440.337807735887</v>
          </cell>
          <cell r="F7">
            <v>6283.9447432599482</v>
          </cell>
          <cell r="G7">
            <v>4852.1670346682913</v>
          </cell>
          <cell r="H7">
            <v>18712.356116866122</v>
          </cell>
          <cell r="I7">
            <v>11758.834096716122</v>
          </cell>
          <cell r="J7">
            <v>4357.9929235300078</v>
          </cell>
          <cell r="K7">
            <v>2286.9728952346404</v>
          </cell>
          <cell r="L7">
            <v>13033.385097267394</v>
          </cell>
          <cell r="M7">
            <v>48252.267810275102</v>
          </cell>
          <cell r="N7">
            <v>91692.605618011017</v>
          </cell>
          <cell r="O7">
            <v>104725.9907152784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4">
          <cell r="D74" t="str">
            <v xml:space="preserve">4_6月 観光客数
</v>
          </cell>
          <cell r="F74" t="str">
            <v xml:space="preserve">7_9月 観光客数
</v>
          </cell>
          <cell r="H74" t="str">
            <v xml:space="preserve">10_12月 観光客数
</v>
          </cell>
          <cell r="J74" t="str">
            <v xml:space="preserve">1_3月 観光客数
</v>
          </cell>
          <cell r="L74" t="str">
            <v xml:space="preserve">2002年度観光客数
</v>
          </cell>
        </row>
        <row r="75">
          <cell r="D75" t="str">
            <v>(回収標本数　1,369）</v>
          </cell>
          <cell r="F75" t="str">
            <v>(回収標本数　964）</v>
          </cell>
          <cell r="H75" t="str">
            <v>(回収標本数　1,022）</v>
          </cell>
          <cell r="J75" t="str">
            <v>(回収標本数　838）</v>
          </cell>
          <cell r="L75" t="str">
            <v>(回収標本数　4,193）</v>
          </cell>
        </row>
        <row r="76">
          <cell r="D76" t="str">
            <v>実数(千人)</v>
          </cell>
          <cell r="E76" t="str">
            <v>構成比</v>
          </cell>
          <cell r="F76" t="str">
            <v>実数(千人)</v>
          </cell>
          <cell r="G76" t="str">
            <v>構成比</v>
          </cell>
          <cell r="H76" t="str">
            <v>実数(千人)</v>
          </cell>
          <cell r="I76" t="str">
            <v>構成比</v>
          </cell>
          <cell r="J76" t="str">
            <v>実数(千人)</v>
          </cell>
          <cell r="K76" t="str">
            <v>構成比</v>
          </cell>
          <cell r="L76" t="str">
            <v>実数(千人)</v>
          </cell>
          <cell r="M76" t="str">
            <v>構成比</v>
          </cell>
        </row>
        <row r="77">
          <cell r="B77" t="str">
            <v>全体</v>
          </cell>
          <cell r="C77" t="str">
            <v>全体</v>
          </cell>
          <cell r="D77">
            <v>1034.56602213</v>
          </cell>
          <cell r="E77">
            <v>1</v>
          </cell>
          <cell r="F77">
            <v>1297.6297704399999</v>
          </cell>
          <cell r="G77">
            <v>1</v>
          </cell>
          <cell r="H77">
            <v>1161.5300713700001</v>
          </cell>
          <cell r="I77">
            <v>1</v>
          </cell>
          <cell r="J77">
            <v>1240</v>
          </cell>
          <cell r="K77">
            <v>1</v>
          </cell>
          <cell r="L77">
            <v>4733.7258639399997</v>
          </cell>
          <cell r="M77">
            <v>1</v>
          </cell>
        </row>
        <row r="78">
          <cell r="B78" t="str">
            <v>発地</v>
          </cell>
          <cell r="C78" t="str">
            <v>北海道・東北</v>
          </cell>
          <cell r="D78">
            <v>86.906568696091995</v>
          </cell>
          <cell r="E78">
            <v>8.4002921840759678E-2</v>
          </cell>
          <cell r="F78">
            <v>56.535736886390033</v>
          </cell>
          <cell r="G78">
            <v>4.3568464730290454E-2</v>
          </cell>
          <cell r="H78">
            <v>78.420327714804301</v>
          </cell>
          <cell r="I78">
            <v>6.7514677103718196E-2</v>
          </cell>
          <cell r="J78">
            <v>96.296296296296291</v>
          </cell>
          <cell r="K78">
            <v>7.765830346475508E-2</v>
          </cell>
          <cell r="L78">
            <v>318.15892959358263</v>
          </cell>
          <cell r="M78">
            <v>6.7207834808614586E-2</v>
          </cell>
        </row>
        <row r="79">
          <cell r="B79" t="str">
            <v>発地</v>
          </cell>
          <cell r="C79" t="str">
            <v>関東</v>
          </cell>
          <cell r="D79">
            <v>419.41865762027027</v>
          </cell>
          <cell r="E79">
            <v>0.40540540540540543</v>
          </cell>
          <cell r="F79">
            <v>557.2808350229875</v>
          </cell>
          <cell r="G79">
            <v>0.42946058091286304</v>
          </cell>
          <cell r="H79">
            <v>502.34470797019566</v>
          </cell>
          <cell r="I79">
            <v>0.43248532289628178</v>
          </cell>
          <cell r="J79">
            <v>499.2592592592593</v>
          </cell>
          <cell r="K79">
            <v>0.40262843488649941</v>
          </cell>
          <cell r="L79">
            <v>1978.3034598727129</v>
          </cell>
          <cell r="M79">
            <v>0.41792155823505284</v>
          </cell>
        </row>
        <row r="80">
          <cell r="B80" t="str">
            <v>発地</v>
          </cell>
          <cell r="C80" t="str">
            <v>中部</v>
          </cell>
          <cell r="D80">
            <v>150.38614930888969</v>
          </cell>
          <cell r="E80">
            <v>0.14536157779401024</v>
          </cell>
          <cell r="F80">
            <v>187.1063673144813</v>
          </cell>
          <cell r="G80">
            <v>0.14419087136929459</v>
          </cell>
          <cell r="H80">
            <v>172.75202627029356</v>
          </cell>
          <cell r="I80">
            <v>0.14872798434442269</v>
          </cell>
          <cell r="J80">
            <v>168.88888888888889</v>
          </cell>
          <cell r="K80">
            <v>0.13620071684587812</v>
          </cell>
          <cell r="L80">
            <v>679.13343178255343</v>
          </cell>
          <cell r="M80">
            <v>0.14346926853768058</v>
          </cell>
        </row>
        <row r="81">
          <cell r="B81" t="str">
            <v>発地</v>
          </cell>
          <cell r="C81" t="str">
            <v>関西</v>
          </cell>
          <cell r="D81">
            <v>152.65327718791818</v>
          </cell>
          <cell r="E81">
            <v>0.14755295836376917</v>
          </cell>
          <cell r="F81">
            <v>247.68037112132777</v>
          </cell>
          <cell r="G81">
            <v>0.1908713692946058</v>
          </cell>
          <cell r="H81">
            <v>164.79634084995109</v>
          </cell>
          <cell r="I81">
            <v>0.14187866927592954</v>
          </cell>
          <cell r="J81">
            <v>198.51851851851848</v>
          </cell>
          <cell r="K81">
            <v>0.16009557945041814</v>
          </cell>
          <cell r="L81">
            <v>763.64850767771554</v>
          </cell>
          <cell r="M81">
            <v>0.16132119670416095</v>
          </cell>
        </row>
        <row r="82">
          <cell r="B82" t="str">
            <v>発地</v>
          </cell>
          <cell r="C82" t="str">
            <v>中四国</v>
          </cell>
          <cell r="D82">
            <v>62.723871319788167</v>
          </cell>
          <cell r="E82">
            <v>6.0628195763330901E-2</v>
          </cell>
          <cell r="F82">
            <v>83.457516356099575</v>
          </cell>
          <cell r="G82">
            <v>6.4315352697095429E-2</v>
          </cell>
          <cell r="H82">
            <v>79.556854203424649</v>
          </cell>
          <cell r="I82">
            <v>6.8493150684931503E-2</v>
          </cell>
          <cell r="J82">
            <v>114.07407407407408</v>
          </cell>
          <cell r="K82">
            <v>9.199522102747909E-2</v>
          </cell>
          <cell r="L82">
            <v>339.81231595338647</v>
          </cell>
          <cell r="M82">
            <v>7.1779061904718347E-2</v>
          </cell>
        </row>
        <row r="83">
          <cell r="B83" t="str">
            <v>発地</v>
          </cell>
          <cell r="C83" t="str">
            <v>九州</v>
          </cell>
          <cell r="D83">
            <v>162.47749799704161</v>
          </cell>
          <cell r="E83">
            <v>0.15704894083272461</v>
          </cell>
          <cell r="F83">
            <v>165.56894373871367</v>
          </cell>
          <cell r="G83">
            <v>0.12759336099585061</v>
          </cell>
          <cell r="H83">
            <v>163.65981436133072</v>
          </cell>
          <cell r="I83">
            <v>0.14090019569471623</v>
          </cell>
          <cell r="J83">
            <v>162.96296296296299</v>
          </cell>
          <cell r="K83">
            <v>0.13142174432497014</v>
          </cell>
          <cell r="L83">
            <v>654.66921906004893</v>
          </cell>
          <cell r="M83">
            <v>0.13830107980977269</v>
          </cell>
        </row>
        <row r="84">
          <cell r="B84" t="str">
            <v>性</v>
          </cell>
          <cell r="C84" t="str">
            <v>男性</v>
          </cell>
          <cell r="D84">
            <v>548.33513910843328</v>
          </cell>
          <cell r="E84">
            <v>0.53001464128843334</v>
          </cell>
          <cell r="F84">
            <v>595.47838581065548</v>
          </cell>
          <cell r="G84">
            <v>0.45889698231009363</v>
          </cell>
          <cell r="H84">
            <v>661.61663869212748</v>
          </cell>
          <cell r="I84">
            <v>0.56960784313725488</v>
          </cell>
          <cell r="J84">
            <v>687.7310924369749</v>
          </cell>
          <cell r="K84">
            <v>0.55462184873949583</v>
          </cell>
          <cell r="L84">
            <v>2493.1612560481908</v>
          </cell>
          <cell r="M84">
            <v>0.52667244914404554</v>
          </cell>
        </row>
        <row r="85">
          <cell r="B85" t="str">
            <v>性</v>
          </cell>
          <cell r="C85" t="str">
            <v>女性</v>
          </cell>
          <cell r="D85">
            <v>486.23088302156657</v>
          </cell>
          <cell r="E85">
            <v>0.4699853587115666</v>
          </cell>
          <cell r="F85">
            <v>702.15138462934431</v>
          </cell>
          <cell r="G85">
            <v>0.54110301768990632</v>
          </cell>
          <cell r="H85">
            <v>499.91343267787255</v>
          </cell>
          <cell r="I85">
            <v>0.43039215686274507</v>
          </cell>
          <cell r="J85">
            <v>552.26890756302521</v>
          </cell>
          <cell r="K85">
            <v>0.44537815126050423</v>
          </cell>
          <cell r="L85">
            <v>2240.5646078918089</v>
          </cell>
          <cell r="M85">
            <v>0.4733275508559544</v>
          </cell>
        </row>
        <row r="86">
          <cell r="B86" t="str">
            <v>年代</v>
          </cell>
          <cell r="C86" t="str">
            <v>10代</v>
          </cell>
          <cell r="D86">
            <v>5.2977045756474039</v>
          </cell>
          <cell r="E86">
            <v>5.1207022677395766E-3</v>
          </cell>
          <cell r="F86">
            <v>33.792441938541671</v>
          </cell>
          <cell r="G86">
            <v>2.6041666666666671E-2</v>
          </cell>
          <cell r="H86">
            <v>5.6881981947600391</v>
          </cell>
          <cell r="I86">
            <v>4.8971596474045049E-3</v>
          </cell>
          <cell r="J86">
            <v>20.840336134453782</v>
          </cell>
          <cell r="K86">
            <v>1.680672268907563E-2</v>
          </cell>
          <cell r="L86">
            <v>65.618680843402899</v>
          </cell>
          <cell r="M86">
            <v>1.3848394887277704E-2</v>
          </cell>
        </row>
        <row r="87">
          <cell r="B87" t="str">
            <v>年代</v>
          </cell>
          <cell r="C87" t="str">
            <v>20代</v>
          </cell>
          <cell r="D87">
            <v>153.63343269377467</v>
          </cell>
          <cell r="E87">
            <v>0.14850036576444769</v>
          </cell>
          <cell r="F87">
            <v>367.66176829133332</v>
          </cell>
          <cell r="G87">
            <v>0.28333333333333338</v>
          </cell>
          <cell r="H87">
            <v>129.69091884052889</v>
          </cell>
          <cell r="I87">
            <v>0.11165523996082272</v>
          </cell>
          <cell r="J87">
            <v>130.99639855942377</v>
          </cell>
          <cell r="K87">
            <v>0.10564225690276111</v>
          </cell>
          <cell r="L87">
            <v>781.98251838506076</v>
          </cell>
          <cell r="M87">
            <v>0.16517068240571298</v>
          </cell>
        </row>
        <row r="88">
          <cell r="B88" t="str">
            <v>年代</v>
          </cell>
          <cell r="C88" t="str">
            <v>30代</v>
          </cell>
          <cell r="D88">
            <v>183.14921532952451</v>
          </cell>
          <cell r="E88">
            <v>0.17702999268471106</v>
          </cell>
          <cell r="F88">
            <v>348.73800080575</v>
          </cell>
          <cell r="G88">
            <v>0.26874999999999999</v>
          </cell>
          <cell r="H88">
            <v>219.56445031773751</v>
          </cell>
          <cell r="I88">
            <v>0.18903036238981388</v>
          </cell>
          <cell r="J88">
            <v>156.30252100840337</v>
          </cell>
          <cell r="K88">
            <v>0.12605042016806722</v>
          </cell>
          <cell r="L88">
            <v>907.75418746141543</v>
          </cell>
          <cell r="M88">
            <v>0.19178371546083814</v>
          </cell>
        </row>
        <row r="89">
          <cell r="B89" t="str">
            <v>年代</v>
          </cell>
          <cell r="C89" t="str">
            <v>40代</v>
          </cell>
          <cell r="D89">
            <v>177.09469581449889</v>
          </cell>
          <cell r="E89">
            <v>0.17117776152158012</v>
          </cell>
          <cell r="F89">
            <v>251.41576802275</v>
          </cell>
          <cell r="G89">
            <v>0.19375000000000001</v>
          </cell>
          <cell r="H89">
            <v>225.2526485124975</v>
          </cell>
          <cell r="I89">
            <v>0.19392752203721839</v>
          </cell>
          <cell r="J89">
            <v>163.74549819927972</v>
          </cell>
          <cell r="K89">
            <v>0.13205282112845138</v>
          </cell>
          <cell r="L89">
            <v>817.50861054902612</v>
          </cell>
          <cell r="M89">
            <v>0.17273385103544869</v>
          </cell>
        </row>
        <row r="90">
          <cell r="B90" t="str">
            <v>年代</v>
          </cell>
          <cell r="C90" t="str">
            <v>50代</v>
          </cell>
          <cell r="D90">
            <v>267.15567360050477</v>
          </cell>
          <cell r="E90">
            <v>0.25822970007315293</v>
          </cell>
          <cell r="F90">
            <v>204.10634930879169</v>
          </cell>
          <cell r="G90">
            <v>0.15729166666666669</v>
          </cell>
          <cell r="H90">
            <v>327.64021601817819</v>
          </cell>
          <cell r="I90">
            <v>0.28207639569049947</v>
          </cell>
          <cell r="J90">
            <v>342.37695078031214</v>
          </cell>
          <cell r="K90">
            <v>0.27611044417767105</v>
          </cell>
          <cell r="L90">
            <v>1141.2791897077868</v>
          </cell>
          <cell r="M90">
            <v>0.24112069598164185</v>
          </cell>
        </row>
        <row r="91">
          <cell r="B91" t="str">
            <v>年代</v>
          </cell>
          <cell r="C91" t="str">
            <v>60代</v>
          </cell>
          <cell r="D91">
            <v>199.04232905646668</v>
          </cell>
          <cell r="E91">
            <v>0.19239209948792976</v>
          </cell>
          <cell r="F91">
            <v>79.750162974958343</v>
          </cell>
          <cell r="G91">
            <v>6.1458333333333337E-2</v>
          </cell>
          <cell r="H91">
            <v>197.94929717764936</v>
          </cell>
          <cell r="I91">
            <v>0.17042115572967678</v>
          </cell>
          <cell r="J91">
            <v>317.07082833133256</v>
          </cell>
          <cell r="K91">
            <v>0.25570228091236497</v>
          </cell>
          <cell r="L91">
            <v>793.8126175404069</v>
          </cell>
          <cell r="M91">
            <v>0.16766764286183433</v>
          </cell>
        </row>
        <row r="92">
          <cell r="B92" t="str">
            <v>年代</v>
          </cell>
          <cell r="C92" t="str">
            <v>70代以上</v>
          </cell>
          <cell r="D92">
            <v>49.19297105958303</v>
          </cell>
          <cell r="E92">
            <v>4.7549378200438926E-2</v>
          </cell>
          <cell r="F92">
            <v>12.165279097875001</v>
          </cell>
          <cell r="G92">
            <v>9.3749999999999997E-3</v>
          </cell>
          <cell r="H92">
            <v>55.744342308648385</v>
          </cell>
          <cell r="I92">
            <v>4.7992164544564148E-2</v>
          </cell>
          <cell r="J92">
            <v>108.66746698679472</v>
          </cell>
          <cell r="K92">
            <v>8.7635054021608649E-2</v>
          </cell>
          <cell r="L92">
            <v>225.77005945290114</v>
          </cell>
          <cell r="M92">
            <v>4.7675017367246157E-2</v>
          </cell>
        </row>
        <row r="93">
          <cell r="B93" t="str">
            <v>旅行回数</v>
          </cell>
          <cell r="C93" t="str">
            <v>1回</v>
          </cell>
          <cell r="D93">
            <v>369.97725294715235</v>
          </cell>
          <cell r="E93">
            <v>0.35761589403973515</v>
          </cell>
          <cell r="F93">
            <v>413.00611391105036</v>
          </cell>
          <cell r="G93">
            <v>0.31827731092436973</v>
          </cell>
          <cell r="H93">
            <v>378.75980588152174</v>
          </cell>
          <cell r="I93">
            <v>0.32608695652173914</v>
          </cell>
          <cell r="J93">
            <v>448.86198547215491</v>
          </cell>
          <cell r="K93">
            <v>0.36198547215496363</v>
          </cell>
          <cell r="L93">
            <v>1610.6051582118794</v>
          </cell>
          <cell r="M93">
            <v>0.34024009657524912</v>
          </cell>
        </row>
        <row r="94">
          <cell r="B94" t="str">
            <v>旅行回数</v>
          </cell>
          <cell r="C94" t="str">
            <v>2回</v>
          </cell>
          <cell r="D94">
            <v>195.6464074226711</v>
          </cell>
          <cell r="E94">
            <v>0.18910963944076528</v>
          </cell>
          <cell r="F94">
            <v>239.8979407536134</v>
          </cell>
          <cell r="G94">
            <v>0.18487394957983191</v>
          </cell>
          <cell r="H94">
            <v>251.35878026682809</v>
          </cell>
          <cell r="I94">
            <v>0.21640316205533597</v>
          </cell>
          <cell r="J94">
            <v>301.74334140435832</v>
          </cell>
          <cell r="K94">
            <v>0.2433414043583535</v>
          </cell>
          <cell r="L94">
            <v>988.64646984747094</v>
          </cell>
          <cell r="M94">
            <v>0.20881709969793841</v>
          </cell>
        </row>
        <row r="95">
          <cell r="B95" t="str">
            <v>旅行回数</v>
          </cell>
          <cell r="C95" t="str">
            <v>3回</v>
          </cell>
          <cell r="D95">
            <v>119.51940064342163</v>
          </cell>
          <cell r="E95">
            <v>0.11552612214863871</v>
          </cell>
          <cell r="F95">
            <v>166.29289074966385</v>
          </cell>
          <cell r="G95">
            <v>0.12815126050420167</v>
          </cell>
          <cell r="H95">
            <v>130.84429657725298</v>
          </cell>
          <cell r="I95">
            <v>0.11264822134387352</v>
          </cell>
          <cell r="J95">
            <v>142.61501210653751</v>
          </cell>
          <cell r="K95">
            <v>0.11501210653753025</v>
          </cell>
          <cell r="L95">
            <v>559.27160007687598</v>
          </cell>
          <cell r="M95">
            <v>0.1181411159017242</v>
          </cell>
        </row>
        <row r="96">
          <cell r="B96" t="str">
            <v>旅行回数</v>
          </cell>
          <cell r="C96" t="str">
            <v>4回</v>
          </cell>
          <cell r="D96">
            <v>68.514306101324507</v>
          </cell>
          <cell r="E96">
            <v>6.6225165562913912E-2</v>
          </cell>
          <cell r="F96">
            <v>104.95534907970587</v>
          </cell>
          <cell r="G96">
            <v>8.0882352941176461E-2</v>
          </cell>
          <cell r="H96">
            <v>83.786260088942683</v>
          </cell>
          <cell r="I96">
            <v>7.2134387351778656E-2</v>
          </cell>
          <cell r="J96">
            <v>75.060532687651317</v>
          </cell>
          <cell r="K96">
            <v>6.0532687651331706E-2</v>
          </cell>
          <cell r="L96">
            <v>332.31644795762435</v>
          </cell>
          <cell r="M96">
            <v>7.0203429078103022E-2</v>
          </cell>
        </row>
        <row r="97">
          <cell r="B97" t="str">
            <v>旅行回数</v>
          </cell>
          <cell r="C97" t="str">
            <v>5回</v>
          </cell>
          <cell r="D97">
            <v>57.85652515222958</v>
          </cell>
          <cell r="E97">
            <v>5.5923473142016192E-2</v>
          </cell>
          <cell r="F97">
            <v>88.598671301050402</v>
          </cell>
          <cell r="G97">
            <v>6.8277310924369741E-2</v>
          </cell>
          <cell r="H97">
            <v>53.944578413428857</v>
          </cell>
          <cell r="I97">
            <v>4.6442687747035576E-2</v>
          </cell>
          <cell r="J97">
            <v>46.537530266343815</v>
          </cell>
          <cell r="K97">
            <v>3.7530266343825655E-2</v>
          </cell>
          <cell r="L97">
            <v>246.93730513305266</v>
          </cell>
          <cell r="M97">
            <v>5.2173273468752293E-2</v>
          </cell>
        </row>
        <row r="98">
          <cell r="B98" t="str">
            <v>旅行回数</v>
          </cell>
          <cell r="C98" t="str">
            <v>6～10回</v>
          </cell>
          <cell r="D98">
            <v>100.48764894860928</v>
          </cell>
          <cell r="E98">
            <v>9.7130242825607074E-2</v>
          </cell>
          <cell r="F98">
            <v>148.57315648945377</v>
          </cell>
          <cell r="G98">
            <v>0.11449579831932773</v>
          </cell>
          <cell r="H98">
            <v>131.99205356477273</v>
          </cell>
          <cell r="I98">
            <v>0.11363636363636363</v>
          </cell>
          <cell r="J98">
            <v>127.60290556900725</v>
          </cell>
          <cell r="K98">
            <v>0.1029055690072639</v>
          </cell>
          <cell r="L98">
            <v>508.65576457184306</v>
          </cell>
          <cell r="M98">
            <v>0.10744817992311945</v>
          </cell>
        </row>
        <row r="99">
          <cell r="B99" t="str">
            <v>旅行回数</v>
          </cell>
          <cell r="C99" t="str">
            <v>11～20回</v>
          </cell>
          <cell r="D99">
            <v>66.991765965739503</v>
          </cell>
          <cell r="E99">
            <v>6.4753495217071369E-2</v>
          </cell>
          <cell r="F99">
            <v>74.968106485504194</v>
          </cell>
          <cell r="G99">
            <v>5.7773109243697475E-2</v>
          </cell>
          <cell r="H99">
            <v>56.240092388468376</v>
          </cell>
          <cell r="I99">
            <v>4.8418972332015808E-2</v>
          </cell>
          <cell r="J99">
            <v>49.539951573849876</v>
          </cell>
          <cell r="K99">
            <v>3.9951573849878928E-2</v>
          </cell>
          <cell r="L99">
            <v>247.73991641356196</v>
          </cell>
          <cell r="M99">
            <v>5.2352748156394499E-2</v>
          </cell>
        </row>
        <row r="100">
          <cell r="B100" t="str">
            <v>旅行回数</v>
          </cell>
          <cell r="C100" t="str">
            <v>21回以上</v>
          </cell>
          <cell r="D100">
            <v>55.572714948852102</v>
          </cell>
          <cell r="E100">
            <v>5.3715967623252397E-2</v>
          </cell>
          <cell r="F100">
            <v>61.337541669957972</v>
          </cell>
          <cell r="G100">
            <v>4.7268907563025209E-2</v>
          </cell>
          <cell r="H100">
            <v>74.604204188784578</v>
          </cell>
          <cell r="I100">
            <v>6.4229249011857711E-2</v>
          </cell>
          <cell r="J100">
            <v>48.038740920096849</v>
          </cell>
          <cell r="K100">
            <v>3.8740920096852295E-2</v>
          </cell>
          <cell r="L100">
            <v>239.55320172769149</v>
          </cell>
          <cell r="M100">
            <v>5.0624057198718979E-2</v>
          </cell>
        </row>
        <row r="101">
          <cell r="B101" t="str">
            <v>泊数</v>
          </cell>
          <cell r="C101" t="str">
            <v>0泊</v>
          </cell>
          <cell r="D101">
            <v>5.3132517644240655</v>
          </cell>
          <cell r="E101">
            <v>5.1357300073367577E-3</v>
          </cell>
          <cell r="F101">
            <v>4.046662485779625</v>
          </cell>
          <cell r="G101">
            <v>3.1185031185031182E-3</v>
          </cell>
          <cell r="H101">
            <v>10.319615639022704</v>
          </cell>
          <cell r="I101">
            <v>8.8845014807502464E-3</v>
          </cell>
          <cell r="J101">
            <v>5.9472422062350114</v>
          </cell>
          <cell r="K101">
            <v>4.7961630695443642E-3</v>
          </cell>
          <cell r="L101">
            <v>25.626772095461408</v>
          </cell>
          <cell r="M101">
            <v>5.4084759830431194E-3</v>
          </cell>
        </row>
        <row r="102">
          <cell r="B102" t="str">
            <v>泊数</v>
          </cell>
          <cell r="C102" t="str">
            <v>1泊</v>
          </cell>
          <cell r="D102">
            <v>122.96382654809977</v>
          </cell>
          <cell r="E102">
            <v>0.11885546588407925</v>
          </cell>
          <cell r="F102">
            <v>67.44437476299376</v>
          </cell>
          <cell r="G102">
            <v>5.1975051975051978E-2</v>
          </cell>
          <cell r="H102">
            <v>186.89970546230009</v>
          </cell>
          <cell r="I102">
            <v>0.16090819348469892</v>
          </cell>
          <cell r="J102">
            <v>157.60191846522778</v>
          </cell>
          <cell r="K102">
            <v>0.12709832134292565</v>
          </cell>
          <cell r="L102">
            <v>534.90982523862147</v>
          </cell>
          <cell r="M102">
            <v>0.11290723753722073</v>
          </cell>
        </row>
        <row r="103">
          <cell r="B103" t="str">
            <v>泊数</v>
          </cell>
          <cell r="C103" t="str">
            <v>2泊</v>
          </cell>
          <cell r="D103">
            <v>515.38542114913423</v>
          </cell>
          <cell r="E103">
            <v>0.49816581071166544</v>
          </cell>
          <cell r="F103">
            <v>445.13287343575882</v>
          </cell>
          <cell r="G103">
            <v>0.34303534303534305</v>
          </cell>
          <cell r="H103">
            <v>566.43223618635739</v>
          </cell>
          <cell r="I103">
            <v>0.48766041461006909</v>
          </cell>
          <cell r="J103">
            <v>652.70983213429247</v>
          </cell>
          <cell r="K103">
            <v>0.52637889688249395</v>
          </cell>
          <cell r="L103">
            <v>2179.660362905543</v>
          </cell>
          <cell r="M103">
            <v>0.46034232760098692</v>
          </cell>
        </row>
        <row r="104">
          <cell r="B104" t="str">
            <v>泊数</v>
          </cell>
          <cell r="C104" t="str">
            <v>3泊</v>
          </cell>
          <cell r="D104">
            <v>255.03608469235508</v>
          </cell>
          <cell r="E104">
            <v>0.24651504035216434</v>
          </cell>
          <cell r="F104">
            <v>492.3439357698544</v>
          </cell>
          <cell r="G104">
            <v>0.37941787941787941</v>
          </cell>
          <cell r="H104">
            <v>256.84376701567624</v>
          </cell>
          <cell r="I104">
            <v>0.2211253701875617</v>
          </cell>
          <cell r="J104">
            <v>288.44124700239809</v>
          </cell>
          <cell r="K104">
            <v>0.23261390887290165</v>
          </cell>
          <cell r="L104">
            <v>1292.6650344802838</v>
          </cell>
          <cell r="M104">
            <v>0.27320404394026088</v>
          </cell>
        </row>
        <row r="105">
          <cell r="B105" t="str">
            <v>泊数</v>
          </cell>
          <cell r="C105" t="str">
            <v>4泊</v>
          </cell>
          <cell r="D105">
            <v>87.289136129823916</v>
          </cell>
          <cell r="E105">
            <v>8.4372707263389593E-2</v>
          </cell>
          <cell r="F105">
            <v>147.02873698332641</v>
          </cell>
          <cell r="G105">
            <v>0.11330561330561331</v>
          </cell>
          <cell r="H105">
            <v>82.556925112181631</v>
          </cell>
          <cell r="I105">
            <v>7.1076011846001971E-2</v>
          </cell>
          <cell r="J105">
            <v>72.853717026378888</v>
          </cell>
          <cell r="K105">
            <v>5.8752997601918461E-2</v>
          </cell>
          <cell r="L105">
            <v>389.72851525171086</v>
          </cell>
          <cell r="M105">
            <v>8.236457784141088E-2</v>
          </cell>
        </row>
        <row r="106">
          <cell r="B106" t="str">
            <v>泊数</v>
          </cell>
          <cell r="C106" t="str">
            <v>5泊以上</v>
          </cell>
          <cell r="D106">
            <v>48.578301846162873</v>
          </cell>
          <cell r="E106">
            <v>4.6955245781364639E-2</v>
          </cell>
          <cell r="F106">
            <v>141.63318700228689</v>
          </cell>
          <cell r="G106">
            <v>0.10914760914760915</v>
          </cell>
          <cell r="H106">
            <v>58.477821954461994</v>
          </cell>
          <cell r="I106">
            <v>5.0345508390918066E-2</v>
          </cell>
          <cell r="J106">
            <v>62.446043165467614</v>
          </cell>
          <cell r="K106">
            <v>5.035971223021582E-2</v>
          </cell>
          <cell r="L106">
            <v>311.13535396837938</v>
          </cell>
          <cell r="M106">
            <v>6.5773337097077389E-2</v>
          </cell>
        </row>
        <row r="107">
          <cell r="B107" t="str">
            <v>旅行形態</v>
          </cell>
          <cell r="C107" t="str">
            <v>団体旅行</v>
          </cell>
          <cell r="D107">
            <v>130.08146307663969</v>
          </cell>
          <cell r="E107">
            <v>0.12573529411764706</v>
          </cell>
          <cell r="F107">
            <v>86.598858506944723</v>
          </cell>
          <cell r="G107">
            <v>6.6736183524504694E-2</v>
          </cell>
          <cell r="H107">
            <v>149.50387057237623</v>
          </cell>
          <cell r="I107">
            <v>0.12871287128712872</v>
          </cell>
          <cell r="J107">
            <v>170.98321342925661</v>
          </cell>
          <cell r="K107">
            <v>0.13788968824940048</v>
          </cell>
          <cell r="L107">
            <v>537.16740558521724</v>
          </cell>
          <cell r="M107">
            <v>0.11345090184425409</v>
          </cell>
        </row>
        <row r="108">
          <cell r="B108" t="str">
            <v>旅行形態</v>
          </cell>
          <cell r="C108" t="str">
            <v>観光ﾊﾟｯｸ</v>
          </cell>
          <cell r="D108">
            <v>210.71675597794851</v>
          </cell>
          <cell r="E108">
            <v>0.20367647058823529</v>
          </cell>
          <cell r="F108">
            <v>58.183608059353489</v>
          </cell>
          <cell r="G108">
            <v>4.4838373305526591E-2</v>
          </cell>
          <cell r="H108">
            <v>257.60666929394057</v>
          </cell>
          <cell r="I108">
            <v>0.22178217821782176</v>
          </cell>
          <cell r="J108">
            <v>382.11031175059952</v>
          </cell>
          <cell r="K108">
            <v>0.30815347721822545</v>
          </cell>
          <cell r="L108">
            <v>908.61734508184202</v>
          </cell>
          <cell r="M108">
            <v>0.19190625779376741</v>
          </cell>
        </row>
        <row r="109">
          <cell r="B109" t="str">
            <v>旅行形態</v>
          </cell>
          <cell r="C109" t="str">
            <v>ﾌﾘｰﾌﾟﾗﾝ</v>
          </cell>
          <cell r="D109">
            <v>341.55892936497793</v>
          </cell>
          <cell r="E109">
            <v>0.3301470588235294</v>
          </cell>
          <cell r="F109">
            <v>764.50554775662147</v>
          </cell>
          <cell r="G109">
            <v>0.58915537017726805</v>
          </cell>
          <cell r="H109">
            <v>346.15896186373266</v>
          </cell>
          <cell r="I109">
            <v>0.29801980198019801</v>
          </cell>
          <cell r="J109">
            <v>341.96642685851322</v>
          </cell>
          <cell r="K109">
            <v>0.27577937649880097</v>
          </cell>
          <cell r="L109">
            <v>1794.1898658438454</v>
          </cell>
          <cell r="M109">
            <v>0.37915763255463497</v>
          </cell>
        </row>
        <row r="110">
          <cell r="B110" t="str">
            <v>旅行形態</v>
          </cell>
          <cell r="C110" t="str">
            <v>個人旅行</v>
          </cell>
          <cell r="D110">
            <v>352.20887371043375</v>
          </cell>
          <cell r="E110">
            <v>0.34044117647058819</v>
          </cell>
          <cell r="F110">
            <v>388.34175611708019</v>
          </cell>
          <cell r="G110">
            <v>0.2992700729927007</v>
          </cell>
          <cell r="H110">
            <v>408.26056963995052</v>
          </cell>
          <cell r="I110">
            <v>0.35148514851485152</v>
          </cell>
          <cell r="J110">
            <v>344.94004796163068</v>
          </cell>
          <cell r="K110">
            <v>0.27817745803357313</v>
          </cell>
          <cell r="L110">
            <v>1493.7512474290952</v>
          </cell>
          <cell r="M110">
            <v>0.31548520780734352</v>
          </cell>
        </row>
        <row r="111">
          <cell r="B111" t="str">
            <v>活動</v>
          </cell>
          <cell r="C111" t="str">
            <v>観光地めぐり</v>
          </cell>
          <cell r="D111">
            <v>665.77988714136586</v>
          </cell>
          <cell r="E111">
            <v>0.6435354273192111</v>
          </cell>
          <cell r="F111">
            <v>790.15422743597503</v>
          </cell>
          <cell r="G111">
            <v>0.60892116182572609</v>
          </cell>
          <cell r="H111">
            <v>781.93022417080226</v>
          </cell>
          <cell r="I111">
            <v>0.67318982387475534</v>
          </cell>
          <cell r="J111">
            <v>927.78042959427216</v>
          </cell>
          <cell r="K111">
            <v>0.74821002386634849</v>
          </cell>
          <cell r="L111">
            <v>3165.6447683424153</v>
          </cell>
          <cell r="M111">
            <v>0.66874273232788539</v>
          </cell>
        </row>
        <row r="112">
          <cell r="B112" t="str">
            <v>活動</v>
          </cell>
          <cell r="C112" t="str">
            <v>保養・休養</v>
          </cell>
          <cell r="D112">
            <v>243.3383923490577</v>
          </cell>
          <cell r="E112">
            <v>0.23520818115412709</v>
          </cell>
          <cell r="F112">
            <v>448.24762817066386</v>
          </cell>
          <cell r="G112">
            <v>0.3454356846473029</v>
          </cell>
          <cell r="H112">
            <v>225.03224474682972</v>
          </cell>
          <cell r="I112">
            <v>0.19373776908023482</v>
          </cell>
          <cell r="J112">
            <v>241.1933174224344</v>
          </cell>
          <cell r="K112">
            <v>0.19451073985680192</v>
          </cell>
          <cell r="L112">
            <v>1157.8115826889857</v>
          </cell>
          <cell r="M112">
            <v>0.24458779742798833</v>
          </cell>
        </row>
        <row r="113">
          <cell r="B113" t="str">
            <v>活動</v>
          </cell>
          <cell r="C113" t="str">
            <v>海水浴</v>
          </cell>
          <cell r="D113">
            <v>206.30863699159238</v>
          </cell>
          <cell r="E113">
            <v>0.19941563184806427</v>
          </cell>
          <cell r="F113">
            <v>743.0411133639833</v>
          </cell>
          <cell r="G113">
            <v>0.57261410788381739</v>
          </cell>
          <cell r="H113">
            <v>32.959268169990217</v>
          </cell>
          <cell r="I113">
            <v>2.8375733855185908E-2</v>
          </cell>
          <cell r="J113">
            <v>11.837708830548927</v>
          </cell>
          <cell r="K113">
            <v>9.5465393794749408E-3</v>
          </cell>
          <cell r="L113">
            <v>994.14672735611487</v>
          </cell>
          <cell r="M113">
            <v>0.21001358252052674</v>
          </cell>
        </row>
        <row r="114">
          <cell r="B114" t="str">
            <v>活動</v>
          </cell>
          <cell r="C114" t="str">
            <v>ダイビング</v>
          </cell>
          <cell r="D114">
            <v>80.105185059006573</v>
          </cell>
          <cell r="E114">
            <v>7.7428780131482841E-2</v>
          </cell>
          <cell r="F114">
            <v>212.6820578107054</v>
          </cell>
          <cell r="G114">
            <v>0.16390041493775934</v>
          </cell>
          <cell r="H114">
            <v>82.96643366928572</v>
          </cell>
          <cell r="I114">
            <v>7.1428571428571425E-2</v>
          </cell>
          <cell r="J114">
            <v>22.195704057279237</v>
          </cell>
          <cell r="K114">
            <v>1.7899761336515514E-2</v>
          </cell>
          <cell r="L114">
            <v>397.94938059627691</v>
          </cell>
          <cell r="M114">
            <v>8.4066841222836169E-2</v>
          </cell>
        </row>
        <row r="115">
          <cell r="B115" t="str">
            <v>活動</v>
          </cell>
          <cell r="C115" t="str">
            <v>マリンレジャー</v>
          </cell>
          <cell r="D115">
            <v>122.42490546753834</v>
          </cell>
          <cell r="E115">
            <v>0.1183345507669832</v>
          </cell>
          <cell r="F115">
            <v>424.01802664792524</v>
          </cell>
          <cell r="G115">
            <v>0.32676348547717843</v>
          </cell>
          <cell r="H115">
            <v>57.962850919637958</v>
          </cell>
          <cell r="I115">
            <v>4.9902152641878667E-2</v>
          </cell>
          <cell r="J115">
            <v>56.229116945107393</v>
          </cell>
          <cell r="K115">
            <v>4.5346062052505964E-2</v>
          </cell>
          <cell r="L115">
            <v>660.63489998020884</v>
          </cell>
          <cell r="M115">
            <v>0.13955918001350964</v>
          </cell>
        </row>
        <row r="116">
          <cell r="B116" t="str">
            <v>活動</v>
          </cell>
          <cell r="C116" t="str">
            <v>ゴルフ</v>
          </cell>
          <cell r="D116">
            <v>37.029755357465298</v>
          </cell>
          <cell r="E116">
            <v>3.5792549306062821E-2</v>
          </cell>
          <cell r="F116">
            <v>29.613957416680492</v>
          </cell>
          <cell r="G116">
            <v>2.2821576763485476E-2</v>
          </cell>
          <cell r="H116">
            <v>52.280218476536206</v>
          </cell>
          <cell r="I116">
            <v>4.5009784735812131E-2</v>
          </cell>
          <cell r="J116">
            <v>68.066825775656326</v>
          </cell>
          <cell r="K116">
            <v>5.4892601431980909E-2</v>
          </cell>
          <cell r="L116">
            <v>186.99075702633831</v>
          </cell>
          <cell r="M116">
            <v>3.9501813666645492E-2</v>
          </cell>
        </row>
        <row r="117">
          <cell r="B117" t="str">
            <v>活動</v>
          </cell>
          <cell r="C117" t="str">
            <v>釣り</v>
          </cell>
          <cell r="D117">
            <v>13.602767274170926</v>
          </cell>
          <cell r="E117">
            <v>1.3148283418553688E-2</v>
          </cell>
          <cell r="F117">
            <v>44.420936125020745</v>
          </cell>
          <cell r="G117">
            <v>3.4232365145228219E-2</v>
          </cell>
          <cell r="H117">
            <v>13.638317863444227</v>
          </cell>
          <cell r="I117">
            <v>1.1741682974559686E-2</v>
          </cell>
          <cell r="J117">
            <v>7.3985680190930792</v>
          </cell>
          <cell r="K117">
            <v>5.9665871121718375E-3</v>
          </cell>
          <cell r="L117">
            <v>79.060589281728966</v>
          </cell>
          <cell r="M117">
            <v>1.6701556354157956E-2</v>
          </cell>
        </row>
        <row r="118">
          <cell r="B118" t="str">
            <v>活動</v>
          </cell>
          <cell r="C118" t="str">
            <v>キャンプ</v>
          </cell>
          <cell r="D118">
            <v>0.75570929300949596</v>
          </cell>
          <cell r="E118">
            <v>7.3046018991964939E-4</v>
          </cell>
          <cell r="F118">
            <v>10.768711787883817</v>
          </cell>
          <cell r="G118">
            <v>8.2987551867219917E-3</v>
          </cell>
          <cell r="H118">
            <v>1.1365264886203521</v>
          </cell>
          <cell r="I118">
            <v>9.7847358121330719E-4</v>
          </cell>
          <cell r="J118">
            <v>4.4391408114558475</v>
          </cell>
          <cell r="K118">
            <v>3.5799522673031028E-3</v>
          </cell>
          <cell r="L118">
            <v>17.100088380969513</v>
          </cell>
          <cell r="M118">
            <v>3.6123951560508571E-3</v>
          </cell>
        </row>
        <row r="119">
          <cell r="B119" t="str">
            <v>活動</v>
          </cell>
          <cell r="C119" t="str">
            <v>スポーツ大会</v>
          </cell>
          <cell r="D119">
            <v>20.404150911256391</v>
          </cell>
          <cell r="E119">
            <v>1.9722425127830533E-2</v>
          </cell>
          <cell r="F119">
            <v>12.114800761369294</v>
          </cell>
          <cell r="G119">
            <v>9.3360995850622405E-3</v>
          </cell>
          <cell r="H119">
            <v>1.1365264886203521</v>
          </cell>
          <cell r="I119">
            <v>9.7847358121330719E-4</v>
          </cell>
          <cell r="J119">
            <v>16.276849642004773</v>
          </cell>
          <cell r="K119">
            <v>1.3126491646778043E-2</v>
          </cell>
          <cell r="L119">
            <v>49.932327803250807</v>
          </cell>
          <cell r="M119">
            <v>1.0548208586310249E-2</v>
          </cell>
        </row>
        <row r="120">
          <cell r="B120" t="str">
            <v>活動</v>
          </cell>
          <cell r="C120" t="str">
            <v>会議等出席</v>
          </cell>
          <cell r="D120">
            <v>47.609685459598246</v>
          </cell>
          <cell r="E120">
            <v>4.601899196493791E-2</v>
          </cell>
          <cell r="F120">
            <v>40.382669204564316</v>
          </cell>
          <cell r="G120">
            <v>3.1120331950207469E-2</v>
          </cell>
          <cell r="H120">
            <v>82.96643366928572</v>
          </cell>
          <cell r="I120">
            <v>7.1428571428571425E-2</v>
          </cell>
          <cell r="J120">
            <v>60.66825775656325</v>
          </cell>
          <cell r="K120">
            <v>4.8926014319809072E-2</v>
          </cell>
          <cell r="L120">
            <v>231.62704609001153</v>
          </cell>
          <cell r="M120">
            <v>4.8931233609126337E-2</v>
          </cell>
        </row>
        <row r="121">
          <cell r="B121" t="str">
            <v>活動</v>
          </cell>
          <cell r="C121" t="str">
            <v>研修</v>
          </cell>
          <cell r="D121">
            <v>24.182697376303871</v>
          </cell>
          <cell r="E121">
            <v>2.3374726077428781E-2</v>
          </cell>
          <cell r="F121">
            <v>16.153067681825725</v>
          </cell>
          <cell r="G121">
            <v>1.2448132780082987E-2</v>
          </cell>
          <cell r="H121">
            <v>38.641900613091977</v>
          </cell>
          <cell r="I121">
            <v>3.3268101761252444E-2</v>
          </cell>
          <cell r="J121">
            <v>62.14797136038186</v>
          </cell>
          <cell r="K121">
            <v>5.0119331742243436E-2</v>
          </cell>
          <cell r="L121">
            <v>141.12563703160342</v>
          </cell>
          <cell r="M121">
            <v>2.9812803083223111E-2</v>
          </cell>
        </row>
        <row r="122">
          <cell r="B122" t="str">
            <v>活動</v>
          </cell>
          <cell r="C122" t="str">
            <v>仕事</v>
          </cell>
          <cell r="D122">
            <v>170.79030022014607</v>
          </cell>
          <cell r="E122">
            <v>0.16508400292184075</v>
          </cell>
          <cell r="F122">
            <v>98.264495064439814</v>
          </cell>
          <cell r="G122">
            <v>7.5726141078838169E-2</v>
          </cell>
          <cell r="H122">
            <v>186.39034413373776</v>
          </cell>
          <cell r="I122">
            <v>0.16046966731898238</v>
          </cell>
          <cell r="J122">
            <v>133.17422434367543</v>
          </cell>
          <cell r="K122">
            <v>0.10739856801909307</v>
          </cell>
          <cell r="L122">
            <v>588.61936376199901</v>
          </cell>
          <cell r="M122">
            <v>0.12434589173105944</v>
          </cell>
        </row>
        <row r="123">
          <cell r="B123" t="str">
            <v>活動</v>
          </cell>
          <cell r="C123" t="str">
            <v>帰省</v>
          </cell>
          <cell r="D123">
            <v>6.801383637085463</v>
          </cell>
          <cell r="E123">
            <v>6.5741417092768442E-3</v>
          </cell>
          <cell r="F123">
            <v>32.30613536365145</v>
          </cell>
          <cell r="G123">
            <v>2.4896265560165973E-2</v>
          </cell>
          <cell r="H123">
            <v>17.047897329305282</v>
          </cell>
          <cell r="I123">
            <v>1.4677103718199608E-2</v>
          </cell>
          <cell r="J123">
            <v>7.3985680190930792</v>
          </cell>
          <cell r="K123">
            <v>5.9665871121718375E-3</v>
          </cell>
          <cell r="L123">
            <v>63.55398434913527</v>
          </cell>
          <cell r="M123">
            <v>1.3425784715010446E-2</v>
          </cell>
        </row>
        <row r="124">
          <cell r="B124" t="str">
            <v>活動</v>
          </cell>
          <cell r="C124" t="str">
            <v>親戚・知人訪問</v>
          </cell>
          <cell r="D124">
            <v>89.17369657512053</v>
          </cell>
          <cell r="E124">
            <v>8.6194302410518633E-2</v>
          </cell>
          <cell r="F124">
            <v>137.30107529551864</v>
          </cell>
          <cell r="G124">
            <v>0.10580912863070539</v>
          </cell>
          <cell r="H124">
            <v>93.195172066868878</v>
          </cell>
          <cell r="I124">
            <v>8.0234833659491189E-2</v>
          </cell>
          <cell r="J124">
            <v>96.181384248210037</v>
          </cell>
          <cell r="K124">
            <v>7.7565632458233891E-2</v>
          </cell>
          <cell r="L124">
            <v>415.85132818571805</v>
          </cell>
          <cell r="M124">
            <v>8.7848629206338208E-2</v>
          </cell>
        </row>
        <row r="125">
          <cell r="B125" t="str">
            <v>活動</v>
          </cell>
          <cell r="C125" t="str">
            <v>行事等見学</v>
          </cell>
          <cell r="D125">
            <v>18.892732325237397</v>
          </cell>
          <cell r="E125">
            <v>1.8261504747991233E-2</v>
          </cell>
          <cell r="F125">
            <v>14.806978708340246</v>
          </cell>
          <cell r="G125">
            <v>1.1410788381742738E-2</v>
          </cell>
          <cell r="H125">
            <v>28.413162215508805</v>
          </cell>
          <cell r="I125">
            <v>2.446183953033268E-2</v>
          </cell>
          <cell r="J125">
            <v>35.51312649164678</v>
          </cell>
          <cell r="K125">
            <v>2.8639618138424822E-2</v>
          </cell>
          <cell r="L125">
            <v>97.625999740733221</v>
          </cell>
          <cell r="M125">
            <v>2.0623500926493583E-2</v>
          </cell>
        </row>
        <row r="126">
          <cell r="B126" t="str">
            <v>活動</v>
          </cell>
          <cell r="C126" t="str">
            <v>戦跡地参拝</v>
          </cell>
          <cell r="D126">
            <v>176.08026527121257</v>
          </cell>
          <cell r="E126">
            <v>0.17019722425127831</v>
          </cell>
          <cell r="F126">
            <v>146.723698109917</v>
          </cell>
          <cell r="G126">
            <v>0.11307053941908714</v>
          </cell>
          <cell r="H126">
            <v>211.39392688338552</v>
          </cell>
          <cell r="I126">
            <v>0.18199608610567514</v>
          </cell>
          <cell r="J126">
            <v>218.99761336515513</v>
          </cell>
          <cell r="K126">
            <v>0.1766109785202864</v>
          </cell>
          <cell r="L126">
            <v>753.19550362967027</v>
          </cell>
          <cell r="M126">
            <v>0.1591126155756655</v>
          </cell>
        </row>
        <row r="127">
          <cell r="B127" t="str">
            <v>活動</v>
          </cell>
          <cell r="C127" t="str">
            <v>ショッピング</v>
          </cell>
          <cell r="D127">
            <v>370.29755357465308</v>
          </cell>
          <cell r="E127">
            <v>0.35792549306062821</v>
          </cell>
          <cell r="F127">
            <v>485.93811942825721</v>
          </cell>
          <cell r="G127">
            <v>0.37448132780082988</v>
          </cell>
          <cell r="H127">
            <v>387.55553261954009</v>
          </cell>
          <cell r="I127">
            <v>0.33365949119373778</v>
          </cell>
          <cell r="J127">
            <v>433.55608591885442</v>
          </cell>
          <cell r="K127">
            <v>0.34964200477326968</v>
          </cell>
          <cell r="L127">
            <v>1677.3472915413049</v>
          </cell>
          <cell r="M127">
            <v>0.35433976105773191</v>
          </cell>
        </row>
        <row r="128">
          <cell r="B128" t="str">
            <v>活動</v>
          </cell>
          <cell r="C128" t="str">
            <v>冠婚葬祭</v>
          </cell>
          <cell r="D128">
            <v>21.15986020426589</v>
          </cell>
          <cell r="E128">
            <v>2.0452885317750184E-2</v>
          </cell>
          <cell r="F128">
            <v>18.845245628796679</v>
          </cell>
          <cell r="G128">
            <v>1.4522821576763486E-2</v>
          </cell>
          <cell r="H128">
            <v>26.140109238268103</v>
          </cell>
          <cell r="I128">
            <v>2.2504892367906065E-2</v>
          </cell>
          <cell r="J128">
            <v>25.15513126491647</v>
          </cell>
          <cell r="K128">
            <v>2.028639618138425E-2</v>
          </cell>
          <cell r="L128">
            <v>91.300346336247131</v>
          </cell>
          <cell r="M128">
            <v>1.9287206095254434E-2</v>
          </cell>
        </row>
        <row r="129">
          <cell r="B129" t="str">
            <v>活動</v>
          </cell>
          <cell r="C129" t="str">
            <v>エコツアー</v>
          </cell>
          <cell r="D129">
            <v>17.381313739218406</v>
          </cell>
          <cell r="E129">
            <v>1.6800584368151936E-2</v>
          </cell>
          <cell r="F129">
            <v>30.960046390165971</v>
          </cell>
          <cell r="G129">
            <v>2.3858921161825725E-2</v>
          </cell>
          <cell r="H129">
            <v>12.501791374823874</v>
          </cell>
          <cell r="I129">
            <v>1.0763209393346379E-2</v>
          </cell>
          <cell r="J129">
            <v>25.15513126491647</v>
          </cell>
          <cell r="K129">
            <v>2.028639618138425E-2</v>
          </cell>
          <cell r="L129">
            <v>85.998282769124728</v>
          </cell>
          <cell r="M129">
            <v>1.8167144706082786E-2</v>
          </cell>
        </row>
        <row r="130">
          <cell r="B130" t="str">
            <v>活動</v>
          </cell>
          <cell r="C130" t="str">
            <v>その他</v>
          </cell>
          <cell r="D130">
            <v>49.876813338626732</v>
          </cell>
          <cell r="E130">
            <v>4.8210372534696858E-2</v>
          </cell>
          <cell r="F130">
            <v>75.380982515186716</v>
          </cell>
          <cell r="G130">
            <v>5.8091286307053944E-2</v>
          </cell>
          <cell r="H130">
            <v>57.962850919637958</v>
          </cell>
          <cell r="I130">
            <v>4.9902152641878667E-2</v>
          </cell>
          <cell r="J130">
            <v>75.465393794749403</v>
          </cell>
          <cell r="K130">
            <v>6.0859188544152745E-2</v>
          </cell>
          <cell r="L130">
            <v>258.68604056820084</v>
          </cell>
          <cell r="M130">
            <v>5.4647448543395351E-2</v>
          </cell>
        </row>
        <row r="131">
          <cell r="B131" t="str">
            <v>同行者</v>
          </cell>
          <cell r="C131" t="str">
            <v>１人で</v>
          </cell>
          <cell r="D131">
            <v>181.31569460010311</v>
          </cell>
          <cell r="E131">
            <v>0.1752577319587629</v>
          </cell>
          <cell r="F131">
            <v>167.61051201516668</v>
          </cell>
          <cell r="G131">
            <v>0.12916666666666668</v>
          </cell>
          <cell r="H131">
            <v>237.09347874873404</v>
          </cell>
          <cell r="I131">
            <v>0.20412168792934249</v>
          </cell>
          <cell r="J131">
            <v>188.3732057416268</v>
          </cell>
          <cell r="K131">
            <v>0.15191387559808611</v>
          </cell>
          <cell r="L131">
            <v>774.3928911056305</v>
          </cell>
          <cell r="M131">
            <v>0.16358732513201896</v>
          </cell>
        </row>
        <row r="132">
          <cell r="B132" t="str">
            <v>同行者</v>
          </cell>
          <cell r="C132" t="str">
            <v>夫婦で</v>
          </cell>
          <cell r="D132">
            <v>246.83313046400593</v>
          </cell>
          <cell r="E132">
            <v>0.23858615611192935</v>
          </cell>
          <cell r="F132">
            <v>221.67841911683337</v>
          </cell>
          <cell r="G132">
            <v>0.17083333333333336</v>
          </cell>
          <cell r="H132">
            <v>294.08710344794895</v>
          </cell>
          <cell r="I132">
            <v>0.25318940137389595</v>
          </cell>
          <cell r="J132">
            <v>360.43062200956939</v>
          </cell>
          <cell r="K132">
            <v>0.29066985645933013</v>
          </cell>
          <cell r="L132">
            <v>1123.0292750383576</v>
          </cell>
          <cell r="M132">
            <v>0.23726843127442501</v>
          </cell>
        </row>
        <row r="133">
          <cell r="B133" t="str">
            <v>同行者</v>
          </cell>
          <cell r="C133" t="str">
            <v>子供連れ家族で</v>
          </cell>
          <cell r="D133">
            <v>72.373911710125171</v>
          </cell>
          <cell r="E133">
            <v>6.9955817378497792E-2</v>
          </cell>
          <cell r="F133">
            <v>346.03460545066667</v>
          </cell>
          <cell r="G133">
            <v>0.26666666666666672</v>
          </cell>
          <cell r="H133">
            <v>112.84737690444554</v>
          </cell>
          <cell r="I133">
            <v>9.7154072620215901E-2</v>
          </cell>
          <cell r="J133">
            <v>77.129186602870803</v>
          </cell>
          <cell r="K133">
            <v>6.2200956937799035E-2</v>
          </cell>
          <cell r="L133">
            <v>608.38508066810823</v>
          </cell>
          <cell r="M133">
            <v>0.12853121109474422</v>
          </cell>
        </row>
        <row r="134">
          <cell r="B134" t="str">
            <v>同行者</v>
          </cell>
          <cell r="C134" t="str">
            <v>その他家族で</v>
          </cell>
          <cell r="D134">
            <v>97.514323146273938</v>
          </cell>
          <cell r="E134">
            <v>9.4256259204712825E-2</v>
          </cell>
          <cell r="F134">
            <v>97.322232783000004</v>
          </cell>
          <cell r="G134">
            <v>7.4999999999999997E-2</v>
          </cell>
          <cell r="H134">
            <v>91.189799518743882</v>
          </cell>
          <cell r="I134">
            <v>7.8508341511285579E-2</v>
          </cell>
          <cell r="J134">
            <v>121.62679425837321</v>
          </cell>
          <cell r="K134">
            <v>9.8086124401913874E-2</v>
          </cell>
          <cell r="L134">
            <v>407.65314970639105</v>
          </cell>
          <cell r="M134">
            <v>8.6113096003126305E-2</v>
          </cell>
        </row>
        <row r="135">
          <cell r="B135" t="str">
            <v>同行者</v>
          </cell>
          <cell r="C135" t="str">
            <v>友人・知人と</v>
          </cell>
          <cell r="D135">
            <v>227.02553357491902</v>
          </cell>
          <cell r="E135">
            <v>0.21944035346097204</v>
          </cell>
          <cell r="F135">
            <v>340.62781474050007</v>
          </cell>
          <cell r="G135">
            <v>0.26250000000000001</v>
          </cell>
          <cell r="H135">
            <v>192.63845148334644</v>
          </cell>
          <cell r="I135">
            <v>0.16584887144259078</v>
          </cell>
          <cell r="J135">
            <v>252.15311004784687</v>
          </cell>
          <cell r="K135">
            <v>0.2033492822966507</v>
          </cell>
          <cell r="L135">
            <v>1012.4449098466123</v>
          </cell>
          <cell r="M135">
            <v>0.21385508165620601</v>
          </cell>
        </row>
        <row r="136">
          <cell r="B136" t="str">
            <v>同行者</v>
          </cell>
          <cell r="C136" t="str">
            <v>仕事仲間と</v>
          </cell>
          <cell r="D136">
            <v>156.17528316395436</v>
          </cell>
          <cell r="E136">
            <v>0.15095729013254788</v>
          </cell>
          <cell r="F136">
            <v>95.970535105458339</v>
          </cell>
          <cell r="G136">
            <v>7.3958333333333348E-2</v>
          </cell>
          <cell r="H136">
            <v>166.42138412170755</v>
          </cell>
          <cell r="I136">
            <v>0.14327772325809618</v>
          </cell>
          <cell r="J136">
            <v>169.09090909090909</v>
          </cell>
          <cell r="K136">
            <v>0.13636363636363635</v>
          </cell>
          <cell r="L136">
            <v>587.65811148202931</v>
          </cell>
          <cell r="M136">
            <v>0.12413134967377649</v>
          </cell>
        </row>
        <row r="137">
          <cell r="B137" t="str">
            <v>同行者</v>
          </cell>
          <cell r="C137" t="str">
            <v>婦人会等地域の団体</v>
          </cell>
          <cell r="D137">
            <v>18.283935589926365</v>
          </cell>
          <cell r="E137">
            <v>1.7673048600883656E-2</v>
          </cell>
          <cell r="F137">
            <v>0</v>
          </cell>
          <cell r="G137">
            <v>0</v>
          </cell>
          <cell r="H137">
            <v>6.8392349639057901</v>
          </cell>
          <cell r="I137">
            <v>5.8881256133464181E-3</v>
          </cell>
          <cell r="J137">
            <v>29.665071770334926</v>
          </cell>
          <cell r="K137">
            <v>2.3923444976076551E-2</v>
          </cell>
          <cell r="L137">
            <v>54.788242324167079</v>
          </cell>
          <cell r="M137">
            <v>1.1572845203518946E-2</v>
          </cell>
        </row>
        <row r="138">
          <cell r="B138" t="str">
            <v>同行者</v>
          </cell>
          <cell r="C138" t="str">
            <v>学校の団体</v>
          </cell>
          <cell r="D138">
            <v>11.427459743703976</v>
          </cell>
          <cell r="E138">
            <v>1.1045655375552283E-2</v>
          </cell>
          <cell r="F138">
            <v>9.4618837427916684</v>
          </cell>
          <cell r="G138">
            <v>7.2916666666666685E-3</v>
          </cell>
          <cell r="H138">
            <v>38.755664795466139</v>
          </cell>
          <cell r="I138">
            <v>3.3366045142296366E-2</v>
          </cell>
          <cell r="J138">
            <v>14.832535885167463</v>
          </cell>
          <cell r="K138">
            <v>1.1961722488038276E-2</v>
          </cell>
          <cell r="L138">
            <v>74.477544167129253</v>
          </cell>
          <cell r="M138">
            <v>1.5740911223227943E-2</v>
          </cell>
        </row>
        <row r="139">
          <cell r="B139" t="str">
            <v>同行者</v>
          </cell>
          <cell r="C139" t="str">
            <v>その他</v>
          </cell>
          <cell r="D139">
            <v>23.616750136988223</v>
          </cell>
          <cell r="E139">
            <v>2.282768777614139E-2</v>
          </cell>
          <cell r="F139">
            <v>18.923767485583337</v>
          </cell>
          <cell r="G139">
            <v>1.4583333333333337E-2</v>
          </cell>
          <cell r="H139">
            <v>21.657577385701664</v>
          </cell>
          <cell r="I139">
            <v>1.8645731108930322E-2</v>
          </cell>
          <cell r="J139">
            <v>26.69856459330143</v>
          </cell>
          <cell r="K139">
            <v>2.1531100478468897E-2</v>
          </cell>
          <cell r="L139">
            <v>90.89665960157464</v>
          </cell>
          <cell r="M139">
            <v>1.9199748738956073E-2</v>
          </cell>
        </row>
        <row r="140">
          <cell r="B140" t="str">
            <v>旅行先</v>
          </cell>
          <cell r="C140" t="str">
            <v>沖縄本島</v>
          </cell>
          <cell r="D140">
            <v>895.51551221625277</v>
          </cell>
          <cell r="E140">
            <v>0.86559532505478454</v>
          </cell>
          <cell r="F140">
            <v>1052.641577265643</v>
          </cell>
          <cell r="G140">
            <v>0.81120331950207469</v>
          </cell>
          <cell r="H140">
            <v>1011.5085748721135</v>
          </cell>
          <cell r="I140">
            <v>0.87084148727984345</v>
          </cell>
          <cell r="J140">
            <v>1130.5011933174223</v>
          </cell>
          <cell r="K140">
            <v>0.91169451073985686</v>
          </cell>
          <cell r="L140">
            <v>4090.1668576714324</v>
          </cell>
          <cell r="M140">
            <v>0.86404810401654375</v>
          </cell>
        </row>
        <row r="141">
          <cell r="B141" t="str">
            <v>旅行先</v>
          </cell>
          <cell r="C141" t="str">
            <v>沖縄本島周辺の離島</v>
          </cell>
          <cell r="D141">
            <v>108.06642890035792</v>
          </cell>
          <cell r="E141">
            <v>0.10445580715850986</v>
          </cell>
          <cell r="F141">
            <v>242.29601522738588</v>
          </cell>
          <cell r="G141">
            <v>0.18672199170124482</v>
          </cell>
          <cell r="H141">
            <v>73.874221760322897</v>
          </cell>
          <cell r="I141">
            <v>6.3600782778864967E-2</v>
          </cell>
          <cell r="J141">
            <v>62.14797136038186</v>
          </cell>
          <cell r="K141">
            <v>5.0119331742243436E-2</v>
          </cell>
          <cell r="L141">
            <v>486.3846372484486</v>
          </cell>
          <cell r="M141">
            <v>0.10274879687342485</v>
          </cell>
        </row>
        <row r="142">
          <cell r="B142" t="str">
            <v>旅行先</v>
          </cell>
          <cell r="C142" t="str">
            <v>宮古島及び周辺離島</v>
          </cell>
          <cell r="D142">
            <v>50.632522631636235</v>
          </cell>
          <cell r="E142">
            <v>4.8940832724616509E-2</v>
          </cell>
          <cell r="F142">
            <v>52.497469965933611</v>
          </cell>
          <cell r="G142">
            <v>4.0456431535269712E-2</v>
          </cell>
          <cell r="H142">
            <v>45.461059544814091</v>
          </cell>
          <cell r="I142">
            <v>3.9138943248532287E-2</v>
          </cell>
          <cell r="J142">
            <v>51.78997613365155</v>
          </cell>
          <cell r="K142">
            <v>4.1766109785202864E-2</v>
          </cell>
          <cell r="L142">
            <v>200.38102827603549</v>
          </cell>
          <cell r="M142">
            <v>4.2330509631424512E-2</v>
          </cell>
        </row>
        <row r="143">
          <cell r="B143" t="str">
            <v>旅行先</v>
          </cell>
          <cell r="C143" t="str">
            <v>石垣島及び周辺離島</v>
          </cell>
          <cell r="D143">
            <v>116.37923112346238</v>
          </cell>
          <cell r="E143">
            <v>0.11249086924762601</v>
          </cell>
          <cell r="F143">
            <v>148.06978708340247</v>
          </cell>
          <cell r="G143">
            <v>0.11410788381742738</v>
          </cell>
          <cell r="H143">
            <v>139.79275810030333</v>
          </cell>
          <cell r="I143">
            <v>0.12035225048923678</v>
          </cell>
          <cell r="J143">
            <v>128.73508353221959</v>
          </cell>
          <cell r="K143">
            <v>0.10381861575178998</v>
          </cell>
          <cell r="L143">
            <v>532.97685983938766</v>
          </cell>
          <cell r="M143">
            <v>0.11259140794346244</v>
          </cell>
        </row>
        <row r="144">
          <cell r="D144" t="str">
            <v>※単数回答の属性・旅行内容の構成比については無回答を割り戻し</v>
          </cell>
        </row>
        <row r="145">
          <cell r="D145" t="str">
            <v>※旅行先での活動は複数回答設問のため、活動別消費額は重複がある。旅行先別消費額も同様。</v>
          </cell>
        </row>
      </sheetData>
      <sheetData sheetId="16">
        <row r="73">
          <cell r="B73" t="str">
            <v>表Ⅰ－２０. ２００２年度観光客平均泊数及び延泊数（外客を除く）</v>
          </cell>
        </row>
        <row r="74">
          <cell r="D74" t="str">
            <v xml:space="preserve">4-6月 観光客数
</v>
          </cell>
          <cell r="F74" t="str">
            <v>4-6月 宿泊数</v>
          </cell>
          <cell r="I74" t="str">
            <v xml:space="preserve">7-9月 観光客数
</v>
          </cell>
          <cell r="K74" t="str">
            <v>7-9月 宿泊数</v>
          </cell>
          <cell r="N74" t="str">
            <v xml:space="preserve">10-12月 観光客数
</v>
          </cell>
          <cell r="P74" t="str">
            <v>10-12月 宿泊数</v>
          </cell>
          <cell r="S74" t="str">
            <v xml:space="preserve">1-3月 観光客数
</v>
          </cell>
          <cell r="U74" t="str">
            <v>1-3月 宿泊数</v>
          </cell>
          <cell r="X74" t="str">
            <v xml:space="preserve">2002年度観光客数
</v>
          </cell>
          <cell r="Z74" t="str">
            <v>2002年度宿泊数</v>
          </cell>
        </row>
        <row r="75">
          <cell r="D75" t="str">
            <v>実人数
(千人)</v>
          </cell>
          <cell r="E75" t="str">
            <v>構成比
（％）</v>
          </cell>
          <cell r="F75" t="str">
            <v>平均泊数
（泊）</v>
          </cell>
          <cell r="G75" t="str">
            <v>宿泊延数
（千人泊）</v>
          </cell>
          <cell r="H75" t="str">
            <v>宿泊延数
（％）</v>
          </cell>
          <cell r="I75" t="str">
            <v>実人数
(千人)</v>
          </cell>
          <cell r="J75" t="str">
            <v>構成比
（％）</v>
          </cell>
          <cell r="K75" t="str">
            <v>平均泊数
（泊）</v>
          </cell>
          <cell r="L75" t="str">
            <v>宿泊延数
（千人泊）</v>
          </cell>
          <cell r="M75" t="str">
            <v>宿泊延数
（％）</v>
          </cell>
          <cell r="N75" t="str">
            <v>実人数
(千人)</v>
          </cell>
          <cell r="O75" t="str">
            <v>構成比
（％）</v>
          </cell>
          <cell r="P75" t="str">
            <v>平均泊数
（泊）</v>
          </cell>
          <cell r="Q75" t="str">
            <v>宿泊延数
（千人泊）</v>
          </cell>
          <cell r="R75" t="str">
            <v>宿泊延数
（％）</v>
          </cell>
          <cell r="S75" t="str">
            <v>実人数
(千人)</v>
          </cell>
          <cell r="T75" t="str">
            <v>構成比
（％）</v>
          </cell>
          <cell r="U75" t="str">
            <v>平均泊数
（泊）</v>
          </cell>
          <cell r="V75" t="str">
            <v>宿泊延数
（千人泊）</v>
          </cell>
          <cell r="W75" t="str">
            <v>宿泊延数
（％）</v>
          </cell>
          <cell r="X75" t="str">
            <v>実人数
(千人)</v>
          </cell>
          <cell r="Y75" t="str">
            <v>構成比
（％）</v>
          </cell>
          <cell r="Z75" t="str">
            <v>平均泊数
（泊）</v>
          </cell>
          <cell r="AA75" t="str">
            <v>宿泊延数
（千人泊）</v>
          </cell>
          <cell r="AB75" t="str">
            <v>宿泊延数
（％）</v>
          </cell>
          <cell r="AC75" t="str">
            <v>１日当たり
（人泊）</v>
          </cell>
        </row>
        <row r="76">
          <cell r="B76" t="str">
            <v>全体</v>
          </cell>
          <cell r="C76" t="str">
            <v>全体</v>
          </cell>
          <cell r="D76">
            <v>1034.56602213</v>
          </cell>
          <cell r="E76">
            <v>1</v>
          </cell>
          <cell r="F76">
            <v>2.6185478709994374</v>
          </cell>
          <cell r="G76">
            <v>2709.0606546568683</v>
          </cell>
          <cell r="H76">
            <v>1</v>
          </cell>
          <cell r="I76">
            <v>1297.6297704399999</v>
          </cell>
          <cell r="J76">
            <v>1</v>
          </cell>
          <cell r="K76">
            <v>3.1330764671013633</v>
          </cell>
          <cell r="L76">
            <v>4065.5732967757081</v>
          </cell>
          <cell r="M76">
            <v>1</v>
          </cell>
          <cell r="N76">
            <v>1161.5300713700001</v>
          </cell>
          <cell r="O76">
            <v>1</v>
          </cell>
          <cell r="P76">
            <v>2.5663366336633664</v>
          </cell>
          <cell r="Q76">
            <v>2980.8771732584555</v>
          </cell>
          <cell r="R76">
            <v>1</v>
          </cell>
          <cell r="S76">
            <v>1240</v>
          </cell>
          <cell r="T76">
            <v>1</v>
          </cell>
          <cell r="U76">
            <v>2.6910295152899164</v>
          </cell>
          <cell r="V76">
            <v>3336.8765989594963</v>
          </cell>
          <cell r="W76">
            <v>1</v>
          </cell>
          <cell r="X76">
            <v>4733.7258639399997</v>
          </cell>
          <cell r="Y76">
            <v>1</v>
          </cell>
          <cell r="Z76">
            <v>2.765768044023023</v>
          </cell>
          <cell r="AA76">
            <v>13092.387723650527</v>
          </cell>
          <cell r="AB76">
            <v>1</v>
          </cell>
          <cell r="AC76">
            <v>35869.555407261716</v>
          </cell>
        </row>
        <row r="77">
          <cell r="B77" t="str">
            <v>発地</v>
          </cell>
          <cell r="C77" t="str">
            <v>北海道・東北</v>
          </cell>
          <cell r="D77">
            <v>86.906568696091995</v>
          </cell>
          <cell r="E77">
            <v>8.4002921840759678E-2</v>
          </cell>
          <cell r="F77">
            <v>2.8333333333333335</v>
          </cell>
          <cell r="G77">
            <v>246.23527797226066</v>
          </cell>
          <cell r="H77">
            <v>9.0893231773523736E-2</v>
          </cell>
          <cell r="I77">
            <v>56.535736886390033</v>
          </cell>
          <cell r="J77">
            <v>4.3568464730290454E-2</v>
          </cell>
          <cell r="K77">
            <v>3.4047619047619047</v>
          </cell>
          <cell r="L77">
            <v>192.49072320842319</v>
          </cell>
          <cell r="M77">
            <v>4.73465140478668E-2</v>
          </cell>
          <cell r="N77">
            <v>78.420327714804301</v>
          </cell>
          <cell r="O77">
            <v>6.7514677103718196E-2</v>
          </cell>
          <cell r="P77">
            <v>2.6323529411764706</v>
          </cell>
          <cell r="Q77">
            <v>206.42998030808778</v>
          </cell>
          <cell r="R77">
            <v>6.9251421078324771E-2</v>
          </cell>
          <cell r="S77">
            <v>96.296296296296291</v>
          </cell>
          <cell r="T77">
            <v>7.765830346475508E-2</v>
          </cell>
          <cell r="U77">
            <v>3.578125</v>
          </cell>
          <cell r="V77">
            <v>344.56018518518516</v>
          </cell>
          <cell r="W77">
            <v>0.10325829408633984</v>
          </cell>
          <cell r="X77">
            <v>318.15892959358263</v>
          </cell>
          <cell r="Y77">
            <v>6.7207834808614586E-2</v>
          </cell>
          <cell r="Z77">
            <v>3.1107602981259208</v>
          </cell>
          <cell r="AA77">
            <v>989.71616667395688</v>
          </cell>
          <cell r="AB77">
            <v>7.5594779773142565E-2</v>
          </cell>
          <cell r="AC77">
            <v>2711.5511415724845</v>
          </cell>
        </row>
        <row r="78">
          <cell r="B78" t="str">
            <v>発地</v>
          </cell>
          <cell r="C78" t="str">
            <v>関東</v>
          </cell>
          <cell r="D78">
            <v>419.41865762027027</v>
          </cell>
          <cell r="E78">
            <v>0.40540540540540543</v>
          </cell>
          <cell r="F78">
            <v>2.6304864864864865</v>
          </cell>
          <cell r="G78">
            <v>1103.2751110504234</v>
          </cell>
          <cell r="H78">
            <v>0.40725375017126192</v>
          </cell>
          <cell r="I78">
            <v>557.2808350229875</v>
          </cell>
          <cell r="J78">
            <v>0.42946058091286304</v>
          </cell>
          <cell r="K78">
            <v>3.2185224460940263</v>
          </cell>
          <cell r="L78">
            <v>1793.6208762995072</v>
          </cell>
          <cell r="M78">
            <v>0.44117292823670834</v>
          </cell>
          <cell r="N78">
            <v>502.34470797019566</v>
          </cell>
          <cell r="O78">
            <v>0.43248532289628178</v>
          </cell>
          <cell r="P78">
            <v>2.7813211845102508</v>
          </cell>
          <cell r="Q78">
            <v>1397.1819782041207</v>
          </cell>
          <cell r="R78">
            <v>0.46871504493317767</v>
          </cell>
          <cell r="S78">
            <v>499.2592592592593</v>
          </cell>
          <cell r="T78">
            <v>0.40262843488649941</v>
          </cell>
          <cell r="U78">
            <v>2.6567164179104479</v>
          </cell>
          <cell r="V78">
            <v>1326.3902708678829</v>
          </cell>
          <cell r="W78">
            <v>0.39749455262489403</v>
          </cell>
          <cell r="X78">
            <v>1978.3034598727129</v>
          </cell>
          <cell r="Y78">
            <v>0.41792155823505284</v>
          </cell>
          <cell r="Z78">
            <v>2.8410546462793755</v>
          </cell>
          <cell r="AA78">
            <v>5620.4682364219352</v>
          </cell>
          <cell r="AB78">
            <v>0.42929283451244982</v>
          </cell>
          <cell r="AC78">
            <v>15398.543113484755</v>
          </cell>
        </row>
        <row r="79">
          <cell r="B79" t="str">
            <v>発地</v>
          </cell>
          <cell r="C79" t="str">
            <v>中部</v>
          </cell>
          <cell r="D79">
            <v>150.38614930888969</v>
          </cell>
          <cell r="E79">
            <v>0.14536157779401024</v>
          </cell>
          <cell r="F79">
            <v>2.6030150753768844</v>
          </cell>
          <cell r="G79">
            <v>391.45741377891886</v>
          </cell>
          <cell r="H79">
            <v>0.14449931680414929</v>
          </cell>
          <cell r="I79">
            <v>187.1063673144813</v>
          </cell>
          <cell r="J79">
            <v>0.14419087136929459</v>
          </cell>
          <cell r="K79">
            <v>3.1438848920863309</v>
          </cell>
          <cell r="L79">
            <v>588.24088141315349</v>
          </cell>
          <cell r="M79">
            <v>0.1446882981742503</v>
          </cell>
          <cell r="N79">
            <v>172.75202627029356</v>
          </cell>
          <cell r="O79">
            <v>0.14872798434442269</v>
          </cell>
          <cell r="P79">
            <v>2.476510067114094</v>
          </cell>
          <cell r="Q79">
            <v>427.82213217274045</v>
          </cell>
          <cell r="R79">
            <v>0.14352222762170361</v>
          </cell>
          <cell r="S79">
            <v>168.88888888888889</v>
          </cell>
          <cell r="T79">
            <v>0.13620071684587812</v>
          </cell>
          <cell r="U79">
            <v>2.2719298245614032</v>
          </cell>
          <cell r="V79">
            <v>383.70370370370364</v>
          </cell>
          <cell r="W79">
            <v>0.11498888026705872</v>
          </cell>
          <cell r="X79">
            <v>679.13343178255343</v>
          </cell>
          <cell r="Y79">
            <v>0.14346926853768058</v>
          </cell>
          <cell r="Z79">
            <v>2.6375142898899946</v>
          </cell>
          <cell r="AA79">
            <v>1791.2241310685165</v>
          </cell>
          <cell r="AB79">
            <v>0.13681416781087147</v>
          </cell>
          <cell r="AC79">
            <v>4907.4633727904566</v>
          </cell>
        </row>
        <row r="80">
          <cell r="B80" t="str">
            <v>発地</v>
          </cell>
          <cell r="C80" t="str">
            <v>関西</v>
          </cell>
          <cell r="D80">
            <v>152.65327718791818</v>
          </cell>
          <cell r="E80">
            <v>0.14755295836376917</v>
          </cell>
          <cell r="F80">
            <v>2.5472636815920398</v>
          </cell>
          <cell r="G80">
            <v>388.84814885678662</v>
          </cell>
          <cell r="H80">
            <v>0.14353615456647589</v>
          </cell>
          <cell r="I80">
            <v>247.68037112132777</v>
          </cell>
          <cell r="J80">
            <v>0.1908713692946058</v>
          </cell>
          <cell r="K80">
            <v>3.2989130434782608</v>
          </cell>
          <cell r="L80">
            <v>817.07600690568449</v>
          </cell>
          <cell r="M80">
            <v>0.20097436382556047</v>
          </cell>
          <cell r="N80">
            <v>164.79634084995109</v>
          </cell>
          <cell r="O80">
            <v>0.14187866927592954</v>
          </cell>
          <cell r="P80">
            <v>2.528169014084507</v>
          </cell>
          <cell r="Q80">
            <v>416.63300257135523</v>
          </cell>
          <cell r="R80">
            <v>0.13976859104057801</v>
          </cell>
          <cell r="S80">
            <v>198.51851851851848</v>
          </cell>
          <cell r="T80">
            <v>0.16009557945041814</v>
          </cell>
          <cell r="U80">
            <v>2.4850746268656714</v>
          </cell>
          <cell r="V80">
            <v>493.3333333333332</v>
          </cell>
          <cell r="W80">
            <v>0.14784284605764692</v>
          </cell>
          <cell r="X80">
            <v>763.64850767771554</v>
          </cell>
          <cell r="Y80">
            <v>0.16132119670416095</v>
          </cell>
          <cell r="Z80">
            <v>2.7707649139545416</v>
          </cell>
          <cell r="AA80">
            <v>2115.8904916671595</v>
          </cell>
          <cell r="AB80">
            <v>0.16161226938344822</v>
          </cell>
          <cell r="AC80">
            <v>5796.960251142903</v>
          </cell>
        </row>
        <row r="81">
          <cell r="B81" t="str">
            <v>発地</v>
          </cell>
          <cell r="C81" t="str">
            <v>中四国</v>
          </cell>
          <cell r="D81">
            <v>62.723871319788167</v>
          </cell>
          <cell r="E81">
            <v>6.0628195763330901E-2</v>
          </cell>
          <cell r="F81">
            <v>2.6506024096385543</v>
          </cell>
          <cell r="G81">
            <v>166.25604446208914</v>
          </cell>
          <cell r="H81">
            <v>6.1370366210256468E-2</v>
          </cell>
          <cell r="I81">
            <v>83.457516356099575</v>
          </cell>
          <cell r="J81">
            <v>6.4315352697095429E-2</v>
          </cell>
          <cell r="K81">
            <v>3.032258064516129</v>
          </cell>
          <cell r="L81">
            <v>253.06472701526968</v>
          </cell>
          <cell r="M81">
            <v>6.224576672027244E-2</v>
          </cell>
          <cell r="N81">
            <v>79.556854203424649</v>
          </cell>
          <cell r="O81">
            <v>6.8493150684931503E-2</v>
          </cell>
          <cell r="P81">
            <v>2.1857142857142855</v>
          </cell>
          <cell r="Q81">
            <v>173.88855275891385</v>
          </cell>
          <cell r="R81">
            <v>5.8334692324418333E-2</v>
          </cell>
          <cell r="S81">
            <v>114.07407407407408</v>
          </cell>
          <cell r="T81">
            <v>9.199522102747909E-2</v>
          </cell>
          <cell r="U81">
            <v>2.4675324675324677</v>
          </cell>
          <cell r="V81">
            <v>281.48148148148152</v>
          </cell>
          <cell r="W81">
            <v>8.4354777029888667E-2</v>
          </cell>
          <cell r="X81">
            <v>339.81231595338647</v>
          </cell>
          <cell r="Y81">
            <v>7.1779061904718347E-2</v>
          </cell>
          <cell r="Z81">
            <v>2.5740409180394135</v>
          </cell>
          <cell r="AA81">
            <v>874.69080571775419</v>
          </cell>
          <cell r="AB81">
            <v>6.6809112606532689E-2</v>
          </cell>
          <cell r="AC81">
            <v>2396.4131663500116</v>
          </cell>
        </row>
        <row r="82">
          <cell r="B82" t="str">
            <v>発地</v>
          </cell>
          <cell r="C82" t="str">
            <v>九州</v>
          </cell>
          <cell r="D82">
            <v>162.47749799704161</v>
          </cell>
          <cell r="E82">
            <v>0.15704894083272461</v>
          </cell>
          <cell r="F82">
            <v>2.5422241816378266</v>
          </cell>
          <cell r="G82">
            <v>413.05422438009072</v>
          </cell>
          <cell r="H82">
            <v>0.15247138290169013</v>
          </cell>
          <cell r="I82">
            <v>165.56894373871367</v>
          </cell>
          <cell r="J82">
            <v>0.12759336099585061</v>
          </cell>
          <cell r="K82">
            <v>2.5447154471544713</v>
          </cell>
          <cell r="L82">
            <v>421.32584870095428</v>
          </cell>
          <cell r="M82">
            <v>0.10363257969917698</v>
          </cell>
          <cell r="N82">
            <v>163.65981436133072</v>
          </cell>
          <cell r="O82">
            <v>0.14090019569471623</v>
          </cell>
          <cell r="P82">
            <v>2.1901408450704225</v>
          </cell>
          <cell r="Q82">
            <v>358.43804412939335</v>
          </cell>
          <cell r="R82">
            <v>0.12024582808877618</v>
          </cell>
          <cell r="S82">
            <v>162.96296296296299</v>
          </cell>
          <cell r="T82">
            <v>0.13142174432497014</v>
          </cell>
          <cell r="U82">
            <v>2.581818181818182</v>
          </cell>
          <cell r="V82">
            <v>420.74074074074082</v>
          </cell>
          <cell r="W82">
            <v>0.12608819303414937</v>
          </cell>
          <cell r="X82">
            <v>654.66921906004893</v>
          </cell>
          <cell r="Y82">
            <v>0.13830107980977269</v>
          </cell>
          <cell r="Z82">
            <v>2.4646933305767305</v>
          </cell>
          <cell r="AA82">
            <v>1613.5588579511791</v>
          </cell>
          <cell r="AB82">
            <v>0.12324404776344902</v>
          </cell>
          <cell r="AC82">
            <v>4420.7091998662445</v>
          </cell>
        </row>
        <row r="83">
          <cell r="B83" t="str">
            <v>性</v>
          </cell>
          <cell r="C83" t="str">
            <v>男性</v>
          </cell>
          <cell r="D83">
            <v>548.33513910843328</v>
          </cell>
          <cell r="E83">
            <v>0.53001464128843334</v>
          </cell>
          <cell r="F83">
            <v>2.6139898775257895</v>
          </cell>
          <cell r="G83">
            <v>1433.3425031211402</v>
          </cell>
          <cell r="H83">
            <v>0.52909206763504102</v>
          </cell>
          <cell r="I83">
            <v>595.47838581065548</v>
          </cell>
          <cell r="J83">
            <v>0.45889698231009363</v>
          </cell>
          <cell r="K83">
            <v>3.1315192743764171</v>
          </cell>
          <cell r="L83">
            <v>1864.752042640624</v>
          </cell>
          <cell r="M83">
            <v>0.45866890264148147</v>
          </cell>
          <cell r="N83">
            <v>661.61663869212748</v>
          </cell>
          <cell r="O83">
            <v>0.56960784313725488</v>
          </cell>
          <cell r="P83">
            <v>2.5751295336787563</v>
          </cell>
          <cell r="Q83">
            <v>1703.7485462693644</v>
          </cell>
          <cell r="R83">
            <v>0.5715594595959026</v>
          </cell>
          <cell r="S83">
            <v>687.7310924369749</v>
          </cell>
          <cell r="T83">
            <v>0.55462184873949583</v>
          </cell>
          <cell r="U83">
            <v>2.4577354959451032</v>
          </cell>
          <cell r="V83">
            <v>1690.261117547456</v>
          </cell>
          <cell r="W83">
            <v>0.50653989364620577</v>
          </cell>
          <cell r="X83">
            <v>2493.1612560481908</v>
          </cell>
          <cell r="Y83">
            <v>0.52667244914404554</v>
          </cell>
          <cell r="Z83">
            <v>2.6841842633901543</v>
          </cell>
          <cell r="AA83">
            <v>6692.1042095785851</v>
          </cell>
          <cell r="AB83">
            <v>0.51114467053933521</v>
          </cell>
          <cell r="AC83">
            <v>18334.532081037221</v>
          </cell>
        </row>
        <row r="84">
          <cell r="B84" t="str">
            <v>性</v>
          </cell>
          <cell r="C84" t="str">
            <v>女性</v>
          </cell>
          <cell r="D84">
            <v>486.23088302156657</v>
          </cell>
          <cell r="E84">
            <v>0.4699853587115666</v>
          </cell>
          <cell r="F84">
            <v>2.6234631197570288</v>
          </cell>
          <cell r="G84">
            <v>1275.608789293974</v>
          </cell>
          <cell r="H84">
            <v>0.47086756330139962</v>
          </cell>
          <cell r="I84">
            <v>702.15138462934431</v>
          </cell>
          <cell r="J84">
            <v>0.54110301768990632</v>
          </cell>
          <cell r="K84">
            <v>3.1406551059730252</v>
          </cell>
          <cell r="L84">
            <v>2205.2153313021799</v>
          </cell>
          <cell r="M84">
            <v>0.54241189872313311</v>
          </cell>
          <cell r="N84">
            <v>499.91343267787255</v>
          </cell>
          <cell r="O84">
            <v>0.43039215686274507</v>
          </cell>
          <cell r="P84">
            <v>2.5524475524475525</v>
          </cell>
          <cell r="Q84">
            <v>1276.0028176742901</v>
          </cell>
          <cell r="R84">
            <v>0.42806286321400699</v>
          </cell>
          <cell r="S84">
            <v>552.26890756302521</v>
          </cell>
          <cell r="T84">
            <v>0.44537815126050423</v>
          </cell>
          <cell r="U84">
            <v>2.9079016758467127</v>
          </cell>
          <cell r="V84">
            <v>1605.9436818205543</v>
          </cell>
          <cell r="W84">
            <v>0.48127152269320328</v>
          </cell>
          <cell r="X84">
            <v>2240.5646078918089</v>
          </cell>
          <cell r="Y84">
            <v>0.4733275508559544</v>
          </cell>
          <cell r="Z84">
            <v>2.8398068048025866</v>
          </cell>
          <cell r="AA84">
            <v>6362.7706200909979</v>
          </cell>
          <cell r="AB84">
            <v>0.48599008480302464</v>
          </cell>
          <cell r="AC84">
            <v>17432.248274221911</v>
          </cell>
        </row>
        <row r="85">
          <cell r="B85" t="str">
            <v>年代</v>
          </cell>
          <cell r="C85" t="str">
            <v>10代</v>
          </cell>
          <cell r="D85">
            <v>5.2977045756474039</v>
          </cell>
          <cell r="E85">
            <v>5.1207022677395766E-3</v>
          </cell>
          <cell r="F85">
            <v>4.2857142857142856</v>
          </cell>
          <cell r="G85">
            <v>22.704448181346017</v>
          </cell>
          <cell r="H85">
            <v>8.3809301730904881E-3</v>
          </cell>
          <cell r="I85">
            <v>33.792441938541671</v>
          </cell>
          <cell r="J85">
            <v>2.6041666666666671E-2</v>
          </cell>
          <cell r="K85">
            <v>3.4</v>
          </cell>
          <cell r="L85">
            <v>114.89430259104168</v>
          </cell>
          <cell r="M85">
            <v>2.8260295462428663E-2</v>
          </cell>
          <cell r="N85">
            <v>5.6881981947600391</v>
          </cell>
          <cell r="O85">
            <v>4.8971596474045049E-3</v>
          </cell>
          <cell r="P85">
            <v>3.6</v>
          </cell>
          <cell r="Q85">
            <v>20.477513501136141</v>
          </cell>
          <cell r="R85">
            <v>6.8696267276090973E-3</v>
          </cell>
          <cell r="S85">
            <v>20.840336134453782</v>
          </cell>
          <cell r="T85">
            <v>1.680672268907563E-2</v>
          </cell>
          <cell r="U85">
            <v>4.4285714285714288</v>
          </cell>
          <cell r="V85">
            <v>92.292917166866758</v>
          </cell>
          <cell r="W85">
            <v>2.7658474753200494E-2</v>
          </cell>
          <cell r="X85">
            <v>65.618680843402899</v>
          </cell>
          <cell r="Y85">
            <v>1.3848394887277704E-2</v>
          </cell>
          <cell r="Z85">
            <v>3.815516834876481</v>
          </cell>
          <cell r="AA85">
            <v>250.36918144039061</v>
          </cell>
          <cell r="AB85">
            <v>1.9123263588360993E-2</v>
          </cell>
          <cell r="AC85">
            <v>685.94296285038524</v>
          </cell>
        </row>
        <row r="86">
          <cell r="B86" t="str">
            <v>年代</v>
          </cell>
          <cell r="C86" t="str">
            <v>20代</v>
          </cell>
          <cell r="D86">
            <v>153.63343269377467</v>
          </cell>
          <cell r="E86">
            <v>0.14850036576444769</v>
          </cell>
          <cell r="F86">
            <v>2.5862068965517242</v>
          </cell>
          <cell r="G86">
            <v>397.32784317355515</v>
          </cell>
          <cell r="H86">
            <v>0.14666627802908347</v>
          </cell>
          <cell r="I86">
            <v>367.66176829133332</v>
          </cell>
          <cell r="J86">
            <v>0.28333333333333338</v>
          </cell>
          <cell r="K86">
            <v>3.1881918819188191</v>
          </cell>
          <cell r="L86">
            <v>1172.1762649583468</v>
          </cell>
          <cell r="M86">
            <v>0.28831758263661533</v>
          </cell>
          <cell r="N86">
            <v>129.69091884052889</v>
          </cell>
          <cell r="O86">
            <v>0.11165523996082272</v>
          </cell>
          <cell r="P86">
            <v>2.5178571428571428</v>
          </cell>
          <cell r="Q86">
            <v>326.54320636633167</v>
          </cell>
          <cell r="R86">
            <v>0.10954601192419508</v>
          </cell>
          <cell r="S86">
            <v>130.99639855942377</v>
          </cell>
          <cell r="T86">
            <v>0.10564225690276111</v>
          </cell>
          <cell r="U86">
            <v>2.9886363636363638</v>
          </cell>
          <cell r="V86">
            <v>391.50060024009605</v>
          </cell>
          <cell r="W86">
            <v>0.11732546548535047</v>
          </cell>
          <cell r="X86">
            <v>781.98251838506076</v>
          </cell>
          <cell r="Y86">
            <v>0.16517068240571298</v>
          </cell>
          <cell r="Z86">
            <v>2.9253184834138506</v>
          </cell>
          <cell r="AA86">
            <v>2287.5479147383294</v>
          </cell>
          <cell r="AB86">
            <v>0.1747235082723701</v>
          </cell>
          <cell r="AC86">
            <v>6267.25456092693</v>
          </cell>
        </row>
        <row r="87">
          <cell r="B87" t="str">
            <v>年代</v>
          </cell>
          <cell r="C87" t="str">
            <v>30代</v>
          </cell>
          <cell r="D87">
            <v>183.14921532952451</v>
          </cell>
          <cell r="E87">
            <v>0.17702999268471106</v>
          </cell>
          <cell r="F87">
            <v>2.6960205569831239</v>
          </cell>
          <cell r="G87">
            <v>493.77404952372677</v>
          </cell>
          <cell r="H87">
            <v>0.18226762426855614</v>
          </cell>
          <cell r="I87">
            <v>348.73800080575</v>
          </cell>
          <cell r="J87">
            <v>0.26874999999999999</v>
          </cell>
          <cell r="K87">
            <v>3.1705426356589146</v>
          </cell>
          <cell r="L87">
            <v>1105.6887002290832</v>
          </cell>
          <cell r="M87">
            <v>0.27196378456784281</v>
          </cell>
          <cell r="N87">
            <v>219.56445031773751</v>
          </cell>
          <cell r="O87">
            <v>0.18903036238981388</v>
          </cell>
          <cell r="P87">
            <v>2.6354166666666665</v>
          </cell>
          <cell r="Q87">
            <v>578.64381177487064</v>
          </cell>
          <cell r="R87">
            <v>0.19411863627455125</v>
          </cell>
          <cell r="S87">
            <v>156.30252100840337</v>
          </cell>
          <cell r="T87">
            <v>0.12605042016806722</v>
          </cell>
          <cell r="U87">
            <v>2.4761904761904763</v>
          </cell>
          <cell r="V87">
            <v>387.03481392557029</v>
          </cell>
          <cell r="W87">
            <v>0.11598715219084078</v>
          </cell>
          <cell r="X87">
            <v>907.75418746141543</v>
          </cell>
          <cell r="Y87">
            <v>0.19178371546083814</v>
          </cell>
          <cell r="Z87">
            <v>2.8258105673153766</v>
          </cell>
          <cell r="AA87">
            <v>2565.1413754532509</v>
          </cell>
          <cell r="AB87">
            <v>0.19592616943504459</v>
          </cell>
          <cell r="AC87">
            <v>7027.7845902828794</v>
          </cell>
        </row>
        <row r="88">
          <cell r="B88" t="str">
            <v>年代</v>
          </cell>
          <cell r="C88" t="str">
            <v>40代</v>
          </cell>
          <cell r="D88">
            <v>177.09469581449889</v>
          </cell>
          <cell r="E88">
            <v>0.17117776152158012</v>
          </cell>
          <cell r="F88">
            <v>2.8284308284308284</v>
          </cell>
          <cell r="G88">
            <v>500.90009719330868</v>
          </cell>
          <cell r="H88">
            <v>0.18489807392546295</v>
          </cell>
          <cell r="I88">
            <v>251.41576802275</v>
          </cell>
          <cell r="J88">
            <v>0.19375000000000001</v>
          </cell>
          <cell r="K88">
            <v>3.086021505376344</v>
          </cell>
          <cell r="L88">
            <v>775.8744669089167</v>
          </cell>
          <cell r="M88">
            <v>0.19084011288745942</v>
          </cell>
          <cell r="N88">
            <v>225.2526485124975</v>
          </cell>
          <cell r="O88">
            <v>0.19392752203721839</v>
          </cell>
          <cell r="P88">
            <v>2.5076923076923077</v>
          </cell>
          <cell r="Q88">
            <v>564.86433396210907</v>
          </cell>
          <cell r="R88">
            <v>0.1894960111169709</v>
          </cell>
          <cell r="S88">
            <v>163.74549819927972</v>
          </cell>
          <cell r="T88">
            <v>0.13205282112845138</v>
          </cell>
          <cell r="U88">
            <v>2.5909090909090908</v>
          </cell>
          <cell r="V88">
            <v>424.249699879952</v>
          </cell>
          <cell r="W88">
            <v>0.12713976297842161</v>
          </cell>
          <cell r="X88">
            <v>817.50861054902612</v>
          </cell>
          <cell r="Y88">
            <v>0.17273385103544869</v>
          </cell>
          <cell r="Z88">
            <v>2.7716999780865317</v>
          </cell>
          <cell r="AA88">
            <v>2265.8885979442866</v>
          </cell>
          <cell r="AB88">
            <v>0.17306916398840752</v>
          </cell>
          <cell r="AC88">
            <v>6207.9139669706483</v>
          </cell>
        </row>
        <row r="89">
          <cell r="B89" t="str">
            <v>年代</v>
          </cell>
          <cell r="C89" t="str">
            <v>50代</v>
          </cell>
          <cell r="D89">
            <v>267.15567360050477</v>
          </cell>
          <cell r="E89">
            <v>0.25822970007315293</v>
          </cell>
          <cell r="F89">
            <v>2.3693181818181817</v>
          </cell>
          <cell r="G89">
            <v>632.97679483755951</v>
          </cell>
          <cell r="H89">
            <v>0.23365176181990388</v>
          </cell>
          <cell r="I89">
            <v>204.10634930879169</v>
          </cell>
          <cell r="J89">
            <v>0.15729166666666669</v>
          </cell>
          <cell r="K89">
            <v>2.8334592648562156</v>
          </cell>
          <cell r="L89">
            <v>578.32702646497489</v>
          </cell>
          <cell r="M89">
            <v>0.14224980937464091</v>
          </cell>
          <cell r="N89">
            <v>327.64021601817819</v>
          </cell>
          <cell r="O89">
            <v>0.28207639569049947</v>
          </cell>
          <cell r="P89">
            <v>2.5104895104895104</v>
          </cell>
          <cell r="Q89">
            <v>822.53732552815359</v>
          </cell>
          <cell r="R89">
            <v>0.27593801345025626</v>
          </cell>
          <cell r="S89">
            <v>342.37695078031214</v>
          </cell>
          <cell r="T89">
            <v>0.27611044417767105</v>
          </cell>
          <cell r="U89">
            <v>2.517391304347826</v>
          </cell>
          <cell r="V89">
            <v>861.8967587034814</v>
          </cell>
          <cell r="W89">
            <v>0.2582944658403723</v>
          </cell>
          <cell r="X89">
            <v>1141.2791897077868</v>
          </cell>
          <cell r="Y89">
            <v>0.24112069598164185</v>
          </cell>
          <cell r="Z89">
            <v>2.5372739042719199</v>
          </cell>
          <cell r="AA89">
            <v>2895.7379055341694</v>
          </cell>
          <cell r="AB89">
            <v>0.22117721890432648</v>
          </cell>
          <cell r="AC89">
            <v>7933.5285083127928</v>
          </cell>
        </row>
        <row r="90">
          <cell r="B90" t="str">
            <v>年代</v>
          </cell>
          <cell r="C90" t="str">
            <v>60代</v>
          </cell>
          <cell r="D90">
            <v>199.04232905646668</v>
          </cell>
          <cell r="E90">
            <v>0.19239209948792976</v>
          </cell>
          <cell r="F90">
            <v>2.6973968996782687</v>
          </cell>
          <cell r="G90">
            <v>536.89616130165496</v>
          </cell>
          <cell r="H90">
            <v>0.19818536007258894</v>
          </cell>
          <cell r="I90">
            <v>79.750162974958343</v>
          </cell>
          <cell r="J90">
            <v>6.1458333333333337E-2</v>
          </cell>
          <cell r="K90">
            <v>3.4406779661016951</v>
          </cell>
          <cell r="L90">
            <v>274.39462854095837</v>
          </cell>
          <cell r="M90">
            <v>6.7492235045564924E-2</v>
          </cell>
          <cell r="N90">
            <v>197.94929717764936</v>
          </cell>
          <cell r="O90">
            <v>0.17042115572967678</v>
          </cell>
          <cell r="P90">
            <v>2.6511627906976742</v>
          </cell>
          <cell r="Q90">
            <v>524.79581112214009</v>
          </cell>
          <cell r="R90">
            <v>0.17605415474012151</v>
          </cell>
          <cell r="S90">
            <v>317.07082833133256</v>
          </cell>
          <cell r="T90">
            <v>0.25570228091236497</v>
          </cell>
          <cell r="U90">
            <v>2.6934561555748391</v>
          </cell>
          <cell r="V90">
            <v>854.01637432224072</v>
          </cell>
          <cell r="W90">
            <v>0.25593286086412059</v>
          </cell>
          <cell r="X90">
            <v>793.8126175404069</v>
          </cell>
          <cell r="Y90">
            <v>0.16766764286183433</v>
          </cell>
          <cell r="Z90">
            <v>2.7589672006889114</v>
          </cell>
          <cell r="AA90">
            <v>2190.102975286994</v>
          </cell>
          <cell r="AB90">
            <v>0.16728063830027878</v>
          </cell>
          <cell r="AC90">
            <v>6000.2821240739568</v>
          </cell>
        </row>
        <row r="91">
          <cell r="B91" t="str">
            <v>年代</v>
          </cell>
          <cell r="C91" t="str">
            <v>70代以上</v>
          </cell>
          <cell r="D91">
            <v>49.19297105958303</v>
          </cell>
          <cell r="E91">
            <v>4.7549378200438926E-2</v>
          </cell>
          <cell r="F91">
            <v>2.5076923076923077</v>
          </cell>
          <cell r="G91">
            <v>123.36083511864668</v>
          </cell>
          <cell r="H91">
            <v>4.553638727379164E-2</v>
          </cell>
          <cell r="I91">
            <v>12.165279097875001</v>
          </cell>
          <cell r="J91">
            <v>9.3749999999999997E-3</v>
          </cell>
          <cell r="K91">
            <v>2.7777777777777777</v>
          </cell>
          <cell r="L91">
            <v>33.792441938541664</v>
          </cell>
          <cell r="M91">
            <v>8.3118516065966638E-3</v>
          </cell>
          <cell r="N91">
            <v>55.744342308648385</v>
          </cell>
          <cell r="O91">
            <v>4.7992164544564148E-2</v>
          </cell>
          <cell r="P91">
            <v>2.5319148936170213</v>
          </cell>
          <cell r="Q91">
            <v>141.13993052615228</v>
          </cell>
          <cell r="R91">
            <v>4.7348455613107146E-2</v>
          </cell>
          <cell r="S91">
            <v>108.66746698679472</v>
          </cell>
          <cell r="T91">
            <v>8.7635054021608649E-2</v>
          </cell>
          <cell r="U91">
            <v>2.563380281690141</v>
          </cell>
          <cell r="V91">
            <v>278.55604213516398</v>
          </cell>
          <cell r="W91">
            <v>8.3478077140168513E-2</v>
          </cell>
          <cell r="X91">
            <v>225.77005945290114</v>
          </cell>
          <cell r="Y91">
            <v>4.7675017367246157E-2</v>
          </cell>
          <cell r="Z91">
            <v>2.5550298880035665</v>
          </cell>
          <cell r="AA91">
            <v>576.84924971850455</v>
          </cell>
          <cell r="AB91">
            <v>4.4059896628058516E-2</v>
          </cell>
          <cell r="AC91">
            <v>1580.4089033383686</v>
          </cell>
        </row>
        <row r="92">
          <cell r="B92" t="str">
            <v>旅行回数</v>
          </cell>
          <cell r="C92" t="str">
            <v>1回</v>
          </cell>
          <cell r="D92">
            <v>369.97725294715235</v>
          </cell>
          <cell r="E92">
            <v>0.35761589403973515</v>
          </cell>
          <cell r="F92">
            <v>2.4206288473965243</v>
          </cell>
          <cell r="G92">
            <v>895.57761136439774</v>
          </cell>
          <cell r="H92">
            <v>0.33058603166558936</v>
          </cell>
          <cell r="I92">
            <v>413.00611391105036</v>
          </cell>
          <cell r="J92">
            <v>0.31827731092436973</v>
          </cell>
          <cell r="K92">
            <v>2.7425742574257428</v>
          </cell>
          <cell r="L92">
            <v>1132.6999361718906</v>
          </cell>
          <cell r="M92">
            <v>0.27860767805372078</v>
          </cell>
          <cell r="N92">
            <v>378.75980588152174</v>
          </cell>
          <cell r="O92">
            <v>0.32608695652173914</v>
          </cell>
          <cell r="P92">
            <v>2.3545454545454545</v>
          </cell>
          <cell r="Q92">
            <v>891.80717930285573</v>
          </cell>
          <cell r="R92">
            <v>0.29917609061630801</v>
          </cell>
          <cell r="S92">
            <v>448.86198547215491</v>
          </cell>
          <cell r="T92">
            <v>0.36198547215496363</v>
          </cell>
          <cell r="U92">
            <v>2.408026755852843</v>
          </cell>
          <cell r="V92">
            <v>1080.8716707021792</v>
          </cell>
          <cell r="W92">
            <v>0.32391718382370394</v>
          </cell>
          <cell r="X92">
            <v>1610.6051582118794</v>
          </cell>
          <cell r="Y92">
            <v>0.34024009657524912</v>
          </cell>
          <cell r="Z92">
            <v>2.4841323630077352</v>
          </cell>
          <cell r="AA92">
            <v>4000.956397541323</v>
          </cell>
          <cell r="AB92">
            <v>0.30559409650799307</v>
          </cell>
          <cell r="AC92">
            <v>10961.524376825542</v>
          </cell>
        </row>
        <row r="93">
          <cell r="B93" t="str">
            <v>旅行回数</v>
          </cell>
          <cell r="C93" t="str">
            <v>2回</v>
          </cell>
          <cell r="D93">
            <v>195.6464074226711</v>
          </cell>
          <cell r="E93">
            <v>0.18910963944076528</v>
          </cell>
          <cell r="F93">
            <v>2.5097276264591439</v>
          </cell>
          <cell r="G93">
            <v>491.01919372615896</v>
          </cell>
          <cell r="H93">
            <v>0.18125071983238847</v>
          </cell>
          <cell r="I93">
            <v>239.8979407536134</v>
          </cell>
          <cell r="J93">
            <v>0.18487394957983191</v>
          </cell>
          <cell r="K93">
            <v>2.7714285714285714</v>
          </cell>
          <cell r="L93">
            <v>664.86000723144286</v>
          </cell>
          <cell r="M93">
            <v>0.16353413373674131</v>
          </cell>
          <cell r="N93">
            <v>251.35878026682809</v>
          </cell>
          <cell r="O93">
            <v>0.21640316205533597</v>
          </cell>
          <cell r="P93">
            <v>2.3686635944700463</v>
          </cell>
          <cell r="Q93">
            <v>595.3843919684316</v>
          </cell>
          <cell r="R93">
            <v>0.19973462754844246</v>
          </cell>
          <cell r="S93">
            <v>301.74334140435832</v>
          </cell>
          <cell r="T93">
            <v>0.2433414043583535</v>
          </cell>
          <cell r="U93">
            <v>2.6318407960199006</v>
          </cell>
          <cell r="V93">
            <v>794.14043583535101</v>
          </cell>
          <cell r="W93">
            <v>0.23798915311491578</v>
          </cell>
          <cell r="X93">
            <v>988.64646984747094</v>
          </cell>
          <cell r="Y93">
            <v>0.20881709969793841</v>
          </cell>
          <cell r="Z93">
            <v>2.5746352274479785</v>
          </cell>
          <cell r="AA93">
            <v>2545.4040287613843</v>
          </cell>
          <cell r="AB93">
            <v>0.19441862573037624</v>
          </cell>
          <cell r="AC93">
            <v>6973.7096678394091</v>
          </cell>
        </row>
        <row r="94">
          <cell r="B94" t="str">
            <v>旅行回数</v>
          </cell>
          <cell r="C94" t="str">
            <v>3回</v>
          </cell>
          <cell r="D94">
            <v>119.51940064342163</v>
          </cell>
          <cell r="E94">
            <v>0.11552612214863871</v>
          </cell>
          <cell r="F94">
            <v>2.3821656050955413</v>
          </cell>
          <cell r="G94">
            <v>284.71500535439293</v>
          </cell>
          <cell r="H94">
            <v>0.10509731661598959</v>
          </cell>
          <cell r="I94">
            <v>166.29289074966385</v>
          </cell>
          <cell r="J94">
            <v>0.12815126050420167</v>
          </cell>
          <cell r="K94">
            <v>2.8114754098360657</v>
          </cell>
          <cell r="L94">
            <v>467.52837317323531</v>
          </cell>
          <cell r="M94">
            <v>0.1149969116395021</v>
          </cell>
          <cell r="N94">
            <v>130.84429657725298</v>
          </cell>
          <cell r="O94">
            <v>0.11264822134387352</v>
          </cell>
          <cell r="P94">
            <v>2.3274336283185839</v>
          </cell>
          <cell r="Q94">
            <v>304.53141592758874</v>
          </cell>
          <cell r="R94">
            <v>0.10216167866947012</v>
          </cell>
          <cell r="S94">
            <v>142.61501210653751</v>
          </cell>
          <cell r="T94">
            <v>0.11501210653753025</v>
          </cell>
          <cell r="U94">
            <v>3.1157894736842104</v>
          </cell>
          <cell r="V94">
            <v>444.35835351089582</v>
          </cell>
          <cell r="W94">
            <v>0.13316595334974493</v>
          </cell>
          <cell r="X94">
            <v>559.27160007687598</v>
          </cell>
          <cell r="Y94">
            <v>0.1181411159017242</v>
          </cell>
          <cell r="Z94">
            <v>2.6840861358949231</v>
          </cell>
          <cell r="AA94">
            <v>1501.1331479661128</v>
          </cell>
          <cell r="AB94">
            <v>0.11465694261822201</v>
          </cell>
          <cell r="AC94">
            <v>4112.6935560715419</v>
          </cell>
        </row>
        <row r="95">
          <cell r="B95" t="str">
            <v>旅行回数</v>
          </cell>
          <cell r="C95" t="str">
            <v>4回</v>
          </cell>
          <cell r="D95">
            <v>68.514306101324507</v>
          </cell>
          <cell r="E95">
            <v>6.6225165562913912E-2</v>
          </cell>
          <cell r="F95">
            <v>3.0898876404494384</v>
          </cell>
          <cell r="G95">
            <v>211.70150761645215</v>
          </cell>
          <cell r="H95">
            <v>7.8145724516185261E-2</v>
          </cell>
          <cell r="I95">
            <v>104.95534907970587</v>
          </cell>
          <cell r="J95">
            <v>8.0882352941176461E-2</v>
          </cell>
          <cell r="K95">
            <v>4.1818181818181817</v>
          </cell>
          <cell r="L95">
            <v>438.90418706058819</v>
          </cell>
          <cell r="M95">
            <v>0.10795628439626725</v>
          </cell>
          <cell r="N95">
            <v>83.786260088942683</v>
          </cell>
          <cell r="O95">
            <v>7.2134387351778656E-2</v>
          </cell>
          <cell r="P95">
            <v>2.4714285714285715</v>
          </cell>
          <cell r="Q95">
            <v>207.07175707695836</v>
          </cell>
          <cell r="R95">
            <v>6.946671903646541E-2</v>
          </cell>
          <cell r="S95">
            <v>75.060532687651317</v>
          </cell>
          <cell r="T95">
            <v>6.0532687651331706E-2</v>
          </cell>
          <cell r="U95">
            <v>2.52</v>
          </cell>
          <cell r="V95">
            <v>189.15254237288133</v>
          </cell>
          <cell r="W95">
            <v>5.6685507169148185E-2</v>
          </cell>
          <cell r="X95">
            <v>332.31644795762435</v>
          </cell>
          <cell r="Y95">
            <v>7.0203429078103022E-2</v>
          </cell>
          <cell r="Z95">
            <v>3.1500998538006986</v>
          </cell>
          <cell r="AA95">
            <v>1046.8299941268799</v>
          </cell>
          <cell r="AB95">
            <v>7.9957148858023144E-2</v>
          </cell>
          <cell r="AC95">
            <v>2868.0273811695342</v>
          </cell>
        </row>
        <row r="96">
          <cell r="B96" t="str">
            <v>旅行回数</v>
          </cell>
          <cell r="C96" t="str">
            <v>5回</v>
          </cell>
          <cell r="D96">
            <v>57.85652515222958</v>
          </cell>
          <cell r="E96">
            <v>5.5923473142016192E-2</v>
          </cell>
          <cell r="F96">
            <v>2.5475847152126891</v>
          </cell>
          <cell r="G96">
            <v>147.39439915313858</v>
          </cell>
          <cell r="H96">
            <v>5.440793616036909E-2</v>
          </cell>
          <cell r="I96">
            <v>88.598671301050402</v>
          </cell>
          <cell r="J96">
            <v>6.8277310924369741E-2</v>
          </cell>
          <cell r="K96">
            <v>3.1875</v>
          </cell>
          <cell r="L96">
            <v>282.40826477209816</v>
          </cell>
          <cell r="M96">
            <v>6.9463331283700677E-2</v>
          </cell>
          <cell r="N96">
            <v>53.944578413428857</v>
          </cell>
          <cell r="O96">
            <v>4.6442687747035576E-2</v>
          </cell>
          <cell r="P96">
            <v>2.4666666666666668</v>
          </cell>
          <cell r="Q96">
            <v>133.06329341979119</v>
          </cell>
          <cell r="R96">
            <v>4.4638972250687234E-2</v>
          </cell>
          <cell r="S96">
            <v>46.537530266343815</v>
          </cell>
          <cell r="T96">
            <v>3.7530266343825655E-2</v>
          </cell>
          <cell r="U96">
            <v>2.7096774193548385</v>
          </cell>
          <cell r="V96">
            <v>126.1016949152542</v>
          </cell>
          <cell r="W96">
            <v>3.7790338112765449E-2</v>
          </cell>
          <cell r="X96">
            <v>246.93730513305266</v>
          </cell>
          <cell r="Y96">
            <v>5.2173273468752293E-2</v>
          </cell>
          <cell r="Z96">
            <v>2.7900509074117354</v>
          </cell>
          <cell r="AA96">
            <v>688.96765226028219</v>
          </cell>
          <cell r="AB96">
            <v>5.2623529550359101E-2</v>
          </cell>
          <cell r="AC96">
            <v>1887.58260893228</v>
          </cell>
        </row>
        <row r="97">
          <cell r="B97" t="str">
            <v>旅行回数</v>
          </cell>
          <cell r="C97" t="str">
            <v>6～10回</v>
          </cell>
          <cell r="D97">
            <v>100.48764894860928</v>
          </cell>
          <cell r="E97">
            <v>9.7130242825607074E-2</v>
          </cell>
          <cell r="F97">
            <v>3.2601207386363638</v>
          </cell>
          <cell r="G97">
            <v>327.60186831417172</v>
          </cell>
          <cell r="H97">
            <v>0.1209282146381717</v>
          </cell>
          <cell r="I97">
            <v>148.57315648945377</v>
          </cell>
          <cell r="J97">
            <v>0.11449579831932773</v>
          </cell>
          <cell r="K97">
            <v>3.5045871559633026</v>
          </cell>
          <cell r="L97">
            <v>520.68757595386546</v>
          </cell>
          <cell r="M97">
            <v>0.12807236223408103</v>
          </cell>
          <cell r="N97">
            <v>131.99205356477273</v>
          </cell>
          <cell r="O97">
            <v>0.11363636363636363</v>
          </cell>
          <cell r="P97">
            <v>2.2831858407079646</v>
          </cell>
          <cell r="Q97">
            <v>301.36238778505634</v>
          </cell>
          <cell r="R97">
            <v>0.10109855933970979</v>
          </cell>
          <cell r="S97">
            <v>127.60290556900725</v>
          </cell>
          <cell r="T97">
            <v>0.1029055690072639</v>
          </cell>
          <cell r="U97">
            <v>2.738483345145287</v>
          </cell>
          <cell r="V97">
            <v>349.43843169287317</v>
          </cell>
          <cell r="W97">
            <v>0.10472021404742235</v>
          </cell>
          <cell r="X97">
            <v>508.65576457184306</v>
          </cell>
          <cell r="Y97">
            <v>0.10744817992311945</v>
          </cell>
          <cell r="Z97">
            <v>2.947160669667853</v>
          </cell>
          <cell r="AA97">
            <v>1499.0902637459667</v>
          </cell>
          <cell r="AB97">
            <v>0.11450090658695969</v>
          </cell>
          <cell r="AC97">
            <v>4107.0966130026482</v>
          </cell>
        </row>
        <row r="98">
          <cell r="B98" t="str">
            <v>旅行回数</v>
          </cell>
          <cell r="C98" t="str">
            <v>11～20回</v>
          </cell>
          <cell r="D98">
            <v>66.991765965739503</v>
          </cell>
          <cell r="E98">
            <v>6.4753495217071369E-2</v>
          </cell>
          <cell r="F98">
            <v>3.0114942528735633</v>
          </cell>
          <cell r="G98">
            <v>201.74531819567528</v>
          </cell>
          <cell r="H98">
            <v>7.4470579995643729E-2</v>
          </cell>
          <cell r="I98">
            <v>74.968106485504194</v>
          </cell>
          <cell r="J98">
            <v>5.7773109243697475E-2</v>
          </cell>
          <cell r="K98">
            <v>3.9454545454545449</v>
          </cell>
          <cell r="L98">
            <v>295.78325649735285</v>
          </cell>
          <cell r="M98">
            <v>7.2753148180093138E-2</v>
          </cell>
          <cell r="N98">
            <v>56.240092388468376</v>
          </cell>
          <cell r="O98">
            <v>4.8418972332015808E-2</v>
          </cell>
          <cell r="P98">
            <v>5.7446808510638299</v>
          </cell>
          <cell r="Q98">
            <v>323.08138180609495</v>
          </cell>
          <cell r="R98">
            <v>0.10838466767583327</v>
          </cell>
          <cell r="S98">
            <v>49.539951573849876</v>
          </cell>
          <cell r="T98">
            <v>3.9951573849878928E-2</v>
          </cell>
          <cell r="U98">
            <v>3.7899686520376177</v>
          </cell>
          <cell r="V98">
            <v>187.75486348835267</v>
          </cell>
          <cell r="W98">
            <v>5.6266648741789951E-2</v>
          </cell>
          <cell r="X98">
            <v>247.73991641356196</v>
          </cell>
          <cell r="Y98">
            <v>5.2352748156394499E-2</v>
          </cell>
          <cell r="Z98">
            <v>4.0702557528281913</v>
          </cell>
          <cell r="AA98">
            <v>1008.3648199874758</v>
          </cell>
          <cell r="AB98">
            <v>7.7019168792712422E-2</v>
          </cell>
          <cell r="AC98">
            <v>2762.6433424314405</v>
          </cell>
        </row>
        <row r="99">
          <cell r="B99" t="str">
            <v>旅行回数</v>
          </cell>
          <cell r="C99" t="str">
            <v>21回以上</v>
          </cell>
          <cell r="D99">
            <v>55.572714948852102</v>
          </cell>
          <cell r="E99">
            <v>5.3715967623252397E-2</v>
          </cell>
          <cell r="F99">
            <v>2.7227474435655021</v>
          </cell>
          <cell r="G99">
            <v>151.31046755898143</v>
          </cell>
          <cell r="H99">
            <v>5.5853480910026551E-2</v>
          </cell>
          <cell r="I99">
            <v>61.337541669957972</v>
          </cell>
          <cell r="J99">
            <v>4.7268907563025209E-2</v>
          </cell>
          <cell r="K99">
            <v>3.5555555555555554</v>
          </cell>
          <cell r="L99">
            <v>218.08903704873944</v>
          </cell>
          <cell r="M99">
            <v>5.3642874234170058E-2</v>
          </cell>
          <cell r="N99">
            <v>74.604204188784578</v>
          </cell>
          <cell r="O99">
            <v>6.4229249011857711E-2</v>
          </cell>
          <cell r="P99">
            <v>3.0307692307692307</v>
          </cell>
          <cell r="Q99">
            <v>226.10812654139326</v>
          </cell>
          <cell r="R99">
            <v>7.5852882691650803E-2</v>
          </cell>
          <cell r="S99">
            <v>48.038740920096849</v>
          </cell>
          <cell r="T99">
            <v>3.8740920096852295E-2</v>
          </cell>
          <cell r="U99">
            <v>2.84375</v>
          </cell>
          <cell r="V99">
            <v>136.61016949152543</v>
          </cell>
          <cell r="W99">
            <v>4.0939532955495912E-2</v>
          </cell>
          <cell r="X99">
            <v>239.55320172769149</v>
          </cell>
          <cell r="Y99">
            <v>5.0624057198718979E-2</v>
          </cell>
          <cell r="Z99">
            <v>3.0561804031860258</v>
          </cell>
          <cell r="AA99">
            <v>732.11780064063953</v>
          </cell>
          <cell r="AB99">
            <v>5.5919349174033205E-2</v>
          </cell>
          <cell r="AC99">
            <v>2005.8021935359989</v>
          </cell>
        </row>
        <row r="100">
          <cell r="B100" t="str">
            <v>泊数</v>
          </cell>
          <cell r="C100" t="str">
            <v>0泊</v>
          </cell>
          <cell r="D100">
            <v>5.3132517644240655</v>
          </cell>
          <cell r="E100">
            <v>5.1357300073367577E-3</v>
          </cell>
          <cell r="F100">
            <v>0</v>
          </cell>
          <cell r="G100">
            <v>0</v>
          </cell>
          <cell r="H100">
            <v>0</v>
          </cell>
          <cell r="I100">
            <v>4.046662485779625</v>
          </cell>
          <cell r="J100">
            <v>3.1185031185031182E-3</v>
          </cell>
          <cell r="K100">
            <v>0</v>
          </cell>
          <cell r="L100">
            <v>0</v>
          </cell>
          <cell r="M100">
            <v>0</v>
          </cell>
          <cell r="N100">
            <v>10.319615639022704</v>
          </cell>
          <cell r="O100">
            <v>8.8845014807502464E-3</v>
          </cell>
          <cell r="P100">
            <v>0</v>
          </cell>
          <cell r="Q100">
            <v>0</v>
          </cell>
          <cell r="R100">
            <v>0</v>
          </cell>
          <cell r="S100">
            <v>5.9472422062350097</v>
          </cell>
          <cell r="T100">
            <v>4.7961630695443642E-3</v>
          </cell>
          <cell r="U100">
            <v>0</v>
          </cell>
          <cell r="V100">
            <v>0</v>
          </cell>
          <cell r="W100">
            <v>0</v>
          </cell>
          <cell r="X100">
            <v>25.626772095461408</v>
          </cell>
          <cell r="Y100">
            <v>5.4084759830431194E-3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B101" t="str">
            <v>泊数</v>
          </cell>
          <cell r="C101" t="str">
            <v>1泊</v>
          </cell>
          <cell r="D101">
            <v>122.96382654809977</v>
          </cell>
          <cell r="E101">
            <v>0.11885546588407925</v>
          </cell>
          <cell r="F101">
            <v>1</v>
          </cell>
          <cell r="G101">
            <v>122.96382654809977</v>
          </cell>
          <cell r="H101">
            <v>4.5389838849390574E-2</v>
          </cell>
          <cell r="I101">
            <v>67.44437476299376</v>
          </cell>
          <cell r="J101">
            <v>5.1975051975051978E-2</v>
          </cell>
          <cell r="K101">
            <v>1</v>
          </cell>
          <cell r="L101">
            <v>67.44437476299376</v>
          </cell>
          <cell r="M101">
            <v>1.6589142499652387E-2</v>
          </cell>
          <cell r="N101">
            <v>186.89970546230009</v>
          </cell>
          <cell r="O101">
            <v>0.16090819348469892</v>
          </cell>
          <cell r="P101">
            <v>1</v>
          </cell>
          <cell r="Q101">
            <v>186.89970546230009</v>
          </cell>
          <cell r="R101">
            <v>6.2699566134084062E-2</v>
          </cell>
          <cell r="S101">
            <v>157.60191846522778</v>
          </cell>
          <cell r="T101">
            <v>0.12709832134292565</v>
          </cell>
          <cell r="U101">
            <v>1</v>
          </cell>
          <cell r="V101">
            <v>157.60191846522778</v>
          </cell>
          <cell r="W101">
            <v>4.723037061495506E-2</v>
          </cell>
          <cell r="X101">
            <v>534.90982523862147</v>
          </cell>
          <cell r="Y101">
            <v>0.11290723753722073</v>
          </cell>
          <cell r="Z101">
            <v>0.99999999999999978</v>
          </cell>
          <cell r="AA101">
            <v>534.90982523862135</v>
          </cell>
          <cell r="AB101">
            <v>4.0856552412692634E-2</v>
          </cell>
          <cell r="AC101">
            <v>1465.5063705167709</v>
          </cell>
        </row>
        <row r="102">
          <cell r="B102" t="str">
            <v>泊数</v>
          </cell>
          <cell r="C102" t="str">
            <v>2泊</v>
          </cell>
          <cell r="D102">
            <v>515.38542114913423</v>
          </cell>
          <cell r="E102">
            <v>0.49816581071166544</v>
          </cell>
          <cell r="F102">
            <v>2</v>
          </cell>
          <cell r="G102">
            <v>1030.7708422982685</v>
          </cell>
          <cell r="H102">
            <v>0.38049013060168146</v>
          </cell>
          <cell r="I102">
            <v>445.13287343575882</v>
          </cell>
          <cell r="J102">
            <v>0.34303534303534305</v>
          </cell>
          <cell r="K102">
            <v>2</v>
          </cell>
          <cell r="L102">
            <v>890.26574687151765</v>
          </cell>
          <cell r="M102">
            <v>0.21897668099541148</v>
          </cell>
          <cell r="N102">
            <v>566.43223618635739</v>
          </cell>
          <cell r="O102">
            <v>0.48766041461006909</v>
          </cell>
          <cell r="P102">
            <v>2</v>
          </cell>
          <cell r="Q102">
            <v>1132.8644723727148</v>
          </cell>
          <cell r="R102">
            <v>0.38004399595383476</v>
          </cell>
          <cell r="S102">
            <v>652.70983213429247</v>
          </cell>
          <cell r="T102">
            <v>0.52637889688249395</v>
          </cell>
          <cell r="U102">
            <v>2</v>
          </cell>
          <cell r="V102">
            <v>1305.4196642685849</v>
          </cell>
          <cell r="W102">
            <v>0.39121005094274103</v>
          </cell>
          <cell r="X102">
            <v>2179.660362905543</v>
          </cell>
          <cell r="Y102">
            <v>0.46034232760098692</v>
          </cell>
          <cell r="Z102">
            <v>2</v>
          </cell>
          <cell r="AA102">
            <v>4359.320725811086</v>
          </cell>
          <cell r="AB102">
            <v>0.33296605766847731</v>
          </cell>
          <cell r="AC102">
            <v>11943.344454276948</v>
          </cell>
        </row>
        <row r="103">
          <cell r="B103" t="str">
            <v>泊数</v>
          </cell>
          <cell r="C103" t="str">
            <v>3泊</v>
          </cell>
          <cell r="D103">
            <v>255.03608469235508</v>
          </cell>
          <cell r="E103">
            <v>0.24651504035216434</v>
          </cell>
          <cell r="F103">
            <v>3</v>
          </cell>
          <cell r="G103">
            <v>765.10825407706523</v>
          </cell>
          <cell r="H103">
            <v>0.28242566395176355</v>
          </cell>
          <cell r="I103">
            <v>492.3439357698544</v>
          </cell>
          <cell r="J103">
            <v>0.37941787941787941</v>
          </cell>
          <cell r="K103">
            <v>3</v>
          </cell>
          <cell r="L103">
            <v>1477.0318073095632</v>
          </cell>
          <cell r="M103">
            <v>0.36330222074238722</v>
          </cell>
          <cell r="N103">
            <v>256.84376701567624</v>
          </cell>
          <cell r="O103">
            <v>0.2211253701875617</v>
          </cell>
          <cell r="P103">
            <v>3</v>
          </cell>
          <cell r="Q103">
            <v>770.53130104702871</v>
          </cell>
          <cell r="R103">
            <v>0.25849146283499691</v>
          </cell>
          <cell r="S103">
            <v>288.44124700239809</v>
          </cell>
          <cell r="T103">
            <v>0.23261390887290165</v>
          </cell>
          <cell r="U103">
            <v>3</v>
          </cell>
          <cell r="V103">
            <v>865.32374100719426</v>
          </cell>
          <cell r="W103">
            <v>0.25932146884814955</v>
          </cell>
          <cell r="X103">
            <v>1292.6650344802838</v>
          </cell>
          <cell r="Y103">
            <v>0.27320404394026088</v>
          </cell>
          <cell r="Z103">
            <v>3</v>
          </cell>
          <cell r="AA103">
            <v>3877.9951034408514</v>
          </cell>
          <cell r="AB103">
            <v>0.29620228069136018</v>
          </cell>
          <cell r="AC103">
            <v>10624.644119016031</v>
          </cell>
        </row>
        <row r="104">
          <cell r="B104" t="str">
            <v>泊数</v>
          </cell>
          <cell r="C104" t="str">
            <v>4泊</v>
          </cell>
          <cell r="D104">
            <v>87.289136129823916</v>
          </cell>
          <cell r="E104">
            <v>8.4372707263389593E-2</v>
          </cell>
          <cell r="F104">
            <v>4</v>
          </cell>
          <cell r="G104">
            <v>349.15654451929566</v>
          </cell>
          <cell r="H104">
            <v>0.12888472759703495</v>
          </cell>
          <cell r="I104">
            <v>147.02873698332641</v>
          </cell>
          <cell r="J104">
            <v>0.11330561330561331</v>
          </cell>
          <cell r="K104">
            <v>4</v>
          </cell>
          <cell r="L104">
            <v>588.11494793330564</v>
          </cell>
          <cell r="M104">
            <v>0.14465732259696881</v>
          </cell>
          <cell r="N104">
            <v>82.556925112181631</v>
          </cell>
          <cell r="O104">
            <v>7.1076011846001971E-2</v>
          </cell>
          <cell r="P104">
            <v>4</v>
          </cell>
          <cell r="Q104">
            <v>330.22770044872652</v>
          </cell>
          <cell r="R104">
            <v>0.11078205550071293</v>
          </cell>
          <cell r="S104">
            <v>72.853717026378888</v>
          </cell>
          <cell r="T104">
            <v>5.8752997601918461E-2</v>
          </cell>
          <cell r="U104">
            <v>4</v>
          </cell>
          <cell r="V104">
            <v>291.41486810551555</v>
          </cell>
          <cell r="W104">
            <v>8.7331628684256535E-2</v>
          </cell>
          <cell r="X104">
            <v>389.72851525171086</v>
          </cell>
          <cell r="Y104">
            <v>8.236457784141088E-2</v>
          </cell>
          <cell r="Z104">
            <v>3.9999999999999996</v>
          </cell>
          <cell r="AA104">
            <v>1558.9140610068432</v>
          </cell>
          <cell r="AB104">
            <v>0.11907026387484453</v>
          </cell>
          <cell r="AC104">
            <v>4270.9974274160086</v>
          </cell>
        </row>
        <row r="105">
          <cell r="B105" t="str">
            <v>泊数</v>
          </cell>
          <cell r="C105" t="str">
            <v>5泊以上</v>
          </cell>
          <cell r="D105">
            <v>48.578301846162873</v>
          </cell>
          <cell r="E105">
            <v>4.6955245781364639E-2</v>
          </cell>
          <cell r="F105">
            <v>9.078125</v>
          </cell>
          <cell r="G105">
            <v>440.99989644719733</v>
          </cell>
          <cell r="H105">
            <v>0.16278701463886372</v>
          </cell>
          <cell r="I105">
            <v>141.63318700228689</v>
          </cell>
          <cell r="J105">
            <v>0.10914760914760915</v>
          </cell>
          <cell r="K105">
            <v>7.3619047619047615</v>
          </cell>
          <cell r="L105">
            <v>1042.6900338358835</v>
          </cell>
          <cell r="M105">
            <v>0.25646814304462584</v>
          </cell>
          <cell r="N105">
            <v>58.477821954461994</v>
          </cell>
          <cell r="O105">
            <v>5.0345508390918066E-2</v>
          </cell>
          <cell r="P105">
            <v>9.4313725490196081</v>
          </cell>
          <cell r="Q105">
            <v>551.52612470776899</v>
          </cell>
          <cell r="R105">
            <v>0.18502141908278794</v>
          </cell>
          <cell r="S105">
            <v>62.446043165467614</v>
          </cell>
          <cell r="T105">
            <v>5.035971223021582E-2</v>
          </cell>
          <cell r="U105">
            <v>10.511627906976743</v>
          </cell>
          <cell r="V105">
            <v>656.40957001840366</v>
          </cell>
          <cell r="W105">
            <v>0.19671376826553463</v>
          </cell>
          <cell r="X105">
            <v>311.13535396837938</v>
          </cell>
          <cell r="Y105">
            <v>6.5773337097077389E-2</v>
          </cell>
          <cell r="Z105">
            <v>8.6509796803188195</v>
          </cell>
          <cell r="AA105">
            <v>2691.6256250092533</v>
          </cell>
          <cell r="AB105">
            <v>0.20558706951116418</v>
          </cell>
          <cell r="AC105">
            <v>7374.3167808472699</v>
          </cell>
        </row>
        <row r="106">
          <cell r="B106" t="str">
            <v>旅行形態</v>
          </cell>
          <cell r="C106" t="str">
            <v>団体旅行</v>
          </cell>
          <cell r="D106">
            <v>130.08146307663969</v>
          </cell>
          <cell r="E106">
            <v>0.12573529411764706</v>
          </cell>
          <cell r="F106">
            <v>2.2529411764705882</v>
          </cell>
          <cell r="G106">
            <v>293.06588446090001</v>
          </cell>
          <cell r="H106">
            <v>0.1081798903088864</v>
          </cell>
          <cell r="I106">
            <v>86.598858506944723</v>
          </cell>
          <cell r="J106">
            <v>6.6736183524504694E-2</v>
          </cell>
          <cell r="K106">
            <v>2.71875</v>
          </cell>
          <cell r="L106">
            <v>235.44064656575597</v>
          </cell>
          <cell r="M106">
            <v>5.791081094331206E-2</v>
          </cell>
          <cell r="N106">
            <v>149.50387057237623</v>
          </cell>
          <cell r="O106">
            <v>0.12871287128712872</v>
          </cell>
          <cell r="P106">
            <v>2.0930232558139537</v>
          </cell>
          <cell r="Q106">
            <v>312.91507794218285</v>
          </cell>
          <cell r="R106">
            <v>0.10497416020671835</v>
          </cell>
          <cell r="S106">
            <v>170.98321342925661</v>
          </cell>
          <cell r="T106">
            <v>0.13788968824940048</v>
          </cell>
          <cell r="U106">
            <v>2.0782608695652174</v>
          </cell>
          <cell r="V106">
            <v>355.34772182254198</v>
          </cell>
          <cell r="W106">
            <v>0.1064911186507006</v>
          </cell>
          <cell r="X106">
            <v>537.16740558521724</v>
          </cell>
          <cell r="Y106">
            <v>0.11345090184425409</v>
          </cell>
          <cell r="Z106">
            <v>2.2279261890202737</v>
          </cell>
          <cell r="AA106">
            <v>1196.7693307913808</v>
          </cell>
          <cell r="AB106">
            <v>9.1409554624592784E-2</v>
          </cell>
          <cell r="AC106">
            <v>3278.8200843599475</v>
          </cell>
        </row>
        <row r="107">
          <cell r="B107" t="str">
            <v>旅行形態</v>
          </cell>
          <cell r="C107" t="str">
            <v>観光ﾊﾟｯｸ</v>
          </cell>
          <cell r="D107">
            <v>210.71675597794851</v>
          </cell>
          <cell r="E107">
            <v>0.20367647058823529</v>
          </cell>
          <cell r="F107">
            <v>2.2996389891696749</v>
          </cell>
          <cell r="G107">
            <v>484.57246771824254</v>
          </cell>
          <cell r="H107">
            <v>0.17887102929395976</v>
          </cell>
          <cell r="I107">
            <v>58.183608059353489</v>
          </cell>
          <cell r="J107">
            <v>4.4838373305526591E-2</v>
          </cell>
          <cell r="K107">
            <v>2.558139534883721</v>
          </cell>
          <cell r="L107">
            <v>148.84178805881126</v>
          </cell>
          <cell r="M107">
            <v>3.6610282780254758E-2</v>
          </cell>
          <cell r="N107">
            <v>257.60666929394057</v>
          </cell>
          <cell r="O107">
            <v>0.22178217821782176</v>
          </cell>
          <cell r="P107">
            <v>2.2522935779816513</v>
          </cell>
          <cell r="Q107">
            <v>580.20584689598536</v>
          </cell>
          <cell r="R107">
            <v>0.19464265488730317</v>
          </cell>
          <cell r="S107">
            <v>382.11031175059952</v>
          </cell>
          <cell r="T107">
            <v>0.30815347721822545</v>
          </cell>
          <cell r="U107">
            <v>2.3190661478599219</v>
          </cell>
          <cell r="V107">
            <v>886.13908872901675</v>
          </cell>
          <cell r="W107">
            <v>0.26555944232559642</v>
          </cell>
          <cell r="X107">
            <v>908.61734508184202</v>
          </cell>
          <cell r="Y107">
            <v>0.19190625779376741</v>
          </cell>
          <cell r="Z107">
            <v>2.3109389257949111</v>
          </cell>
          <cell r="AA107">
            <v>2099.7591914020559</v>
          </cell>
          <cell r="AB107">
            <v>0.16038015644839029</v>
          </cell>
          <cell r="AC107">
            <v>5752.7649079508383</v>
          </cell>
        </row>
        <row r="108">
          <cell r="B108" t="str">
            <v>旅行形態</v>
          </cell>
          <cell r="C108" t="str">
            <v>ﾌﾘｰﾌﾟﾗﾝ</v>
          </cell>
          <cell r="D108">
            <v>341.55892936497793</v>
          </cell>
          <cell r="E108">
            <v>0.3301470588235294</v>
          </cell>
          <cell r="F108">
            <v>2.5669642857142856</v>
          </cell>
          <cell r="G108">
            <v>876.76957314670665</v>
          </cell>
          <cell r="H108">
            <v>0.32364338968916845</v>
          </cell>
          <cell r="I108">
            <v>764.50554775662147</v>
          </cell>
          <cell r="J108">
            <v>0.58915537017726805</v>
          </cell>
          <cell r="K108">
            <v>2.7946902654867261</v>
          </cell>
          <cell r="L108">
            <v>2136.5562122260276</v>
          </cell>
          <cell r="M108">
            <v>0.5255239682729298</v>
          </cell>
          <cell r="N108">
            <v>346.15896186373266</v>
          </cell>
          <cell r="O108">
            <v>0.29801980198019801</v>
          </cell>
          <cell r="P108">
            <v>2.3657718120805371</v>
          </cell>
          <cell r="Q108">
            <v>818.93311447628037</v>
          </cell>
          <cell r="R108">
            <v>0.27472890256027843</v>
          </cell>
          <cell r="S108">
            <v>341.96642685851322</v>
          </cell>
          <cell r="T108">
            <v>0.27577937649880097</v>
          </cell>
          <cell r="U108">
            <v>2.491304347826087</v>
          </cell>
          <cell r="V108">
            <v>851.94244604316555</v>
          </cell>
          <cell r="W108">
            <v>0.25531134304121944</v>
          </cell>
          <cell r="X108">
            <v>1794.1898658438454</v>
          </cell>
          <cell r="Y108">
            <v>0.37915763255463497</v>
          </cell>
          <cell r="Z108">
            <v>2.6107612327244425</v>
          </cell>
          <cell r="AA108">
            <v>4684.2013458921801</v>
          </cell>
          <cell r="AB108">
            <v>0.35778052443638547</v>
          </cell>
          <cell r="AC108">
            <v>12833.428344910082</v>
          </cell>
        </row>
        <row r="109">
          <cell r="B109" t="str">
            <v>旅行形態</v>
          </cell>
          <cell r="C109" t="str">
            <v>個人旅行</v>
          </cell>
          <cell r="D109">
            <v>352.20887371043375</v>
          </cell>
          <cell r="E109">
            <v>0.34044117647058819</v>
          </cell>
          <cell r="F109">
            <v>3.000401383818498</v>
          </cell>
          <cell r="G109">
            <v>1056.7679920739399</v>
          </cell>
          <cell r="H109">
            <v>0.39008650111150461</v>
          </cell>
          <cell r="I109">
            <v>388.34175611708019</v>
          </cell>
          <cell r="J109">
            <v>0.2992700729927007</v>
          </cell>
          <cell r="K109">
            <v>3.9547038327526129</v>
          </cell>
          <cell r="L109">
            <v>1535.7766313340976</v>
          </cell>
          <cell r="M109">
            <v>0.3777515541417194</v>
          </cell>
          <cell r="N109">
            <v>408.26056963995052</v>
          </cell>
          <cell r="O109">
            <v>0.35148514851485152</v>
          </cell>
          <cell r="P109">
            <v>3.0903954802259888</v>
          </cell>
          <cell r="Q109">
            <v>1261.6866191697907</v>
          </cell>
          <cell r="R109">
            <v>0.42326018344144528</v>
          </cell>
          <cell r="S109">
            <v>344.94004796163068</v>
          </cell>
          <cell r="T109">
            <v>0.27817745803357313</v>
          </cell>
          <cell r="U109">
            <v>3.2844827586206899</v>
          </cell>
          <cell r="V109">
            <v>1132.9496402877699</v>
          </cell>
          <cell r="W109">
            <v>0.33952398498675251</v>
          </cell>
          <cell r="X109">
            <v>1493.7512474290952</v>
          </cell>
          <cell r="Y109">
            <v>0.31548520780734352</v>
          </cell>
          <cell r="Z109">
            <v>3.3386957108481528</v>
          </cell>
          <cell r="AA109">
            <v>4987.1808828655976</v>
          </cell>
          <cell r="AB109">
            <v>0.38092218074603668</v>
          </cell>
          <cell r="AC109">
            <v>13663.509268124924</v>
          </cell>
        </row>
        <row r="110">
          <cell r="B110" t="str">
            <v>活動</v>
          </cell>
          <cell r="C110" t="str">
            <v>観光地めぐり</v>
          </cell>
          <cell r="D110">
            <v>665.77988714136586</v>
          </cell>
          <cell r="E110">
            <v>0.6435354273192111</v>
          </cell>
          <cell r="F110">
            <v>2.5949943117178611</v>
          </cell>
          <cell r="G110">
            <v>1727.6950199880039</v>
          </cell>
          <cell r="H110">
            <v>0.63774689467291945</v>
          </cell>
          <cell r="I110">
            <v>790.15422743597503</v>
          </cell>
          <cell r="J110">
            <v>0.60892116182572609</v>
          </cell>
          <cell r="K110">
            <v>3.0017152259060267</v>
          </cell>
          <cell r="L110">
            <v>2371.8179753085797</v>
          </cell>
          <cell r="M110">
            <v>0.58339077964468178</v>
          </cell>
          <cell r="N110">
            <v>781.93022417080226</v>
          </cell>
          <cell r="O110">
            <v>0.67318982387475534</v>
          </cell>
          <cell r="P110">
            <v>2.4058823529411764</v>
          </cell>
          <cell r="Q110">
            <v>1881.2321275638712</v>
          </cell>
          <cell r="R110">
            <v>0.63110018233574494</v>
          </cell>
          <cell r="S110">
            <v>927.78042959427216</v>
          </cell>
          <cell r="T110">
            <v>0.74821002386634849</v>
          </cell>
          <cell r="U110">
            <v>2.4895999999999998</v>
          </cell>
          <cell r="V110">
            <v>2309.8021575179</v>
          </cell>
          <cell r="W110">
            <v>0.69220484756258049</v>
          </cell>
          <cell r="X110">
            <v>3165.6447683424153</v>
          </cell>
          <cell r="Y110">
            <v>0.66874273232788539</v>
          </cell>
          <cell r="Z110">
            <v>2.6189126977501727</v>
          </cell>
          <cell r="AA110">
            <v>8290.5472803783559</v>
          </cell>
          <cell r="AB110">
            <v>0.63323417052506281</v>
          </cell>
          <cell r="AC110">
            <v>22713.828165420153</v>
          </cell>
        </row>
        <row r="111">
          <cell r="B111" t="str">
            <v>活動</v>
          </cell>
          <cell r="C111" t="str">
            <v>保養・休養</v>
          </cell>
          <cell r="D111">
            <v>243.3383923490577</v>
          </cell>
          <cell r="E111">
            <v>0.23520818115412709</v>
          </cell>
          <cell r="F111">
            <v>2.8571428571428572</v>
          </cell>
          <cell r="G111">
            <v>695.2525495687363</v>
          </cell>
          <cell r="H111">
            <v>0.25663971324289064</v>
          </cell>
          <cell r="I111">
            <v>448.24762817066386</v>
          </cell>
          <cell r="J111">
            <v>0.3454356846473029</v>
          </cell>
          <cell r="K111">
            <v>3.4307228915662651</v>
          </cell>
          <cell r="L111">
            <v>1537.8133990553799</v>
          </cell>
          <cell r="M111">
            <v>0.37825253335734388</v>
          </cell>
          <cell r="N111">
            <v>225.03224474682972</v>
          </cell>
          <cell r="O111">
            <v>0.19373776908023482</v>
          </cell>
          <cell r="P111">
            <v>3.2256410256410257</v>
          </cell>
          <cell r="Q111">
            <v>725.87324074746618</v>
          </cell>
          <cell r="R111">
            <v>0.24350994642090532</v>
          </cell>
          <cell r="S111">
            <v>241.1933174224344</v>
          </cell>
          <cell r="T111">
            <v>0.19451073985680192</v>
          </cell>
          <cell r="U111">
            <v>3.2392638036809815</v>
          </cell>
          <cell r="V111">
            <v>781.28878281622917</v>
          </cell>
          <cell r="W111">
            <v>0.23413775117121513</v>
          </cell>
          <cell r="X111">
            <v>1157.8115826889857</v>
          </cell>
          <cell r="Y111">
            <v>0.24458779742798833</v>
          </cell>
          <cell r="Z111">
            <v>3.2304288781610171</v>
          </cell>
          <cell r="AA111">
            <v>3740.2279721878117</v>
          </cell>
          <cell r="AB111">
            <v>0.2856795911590167</v>
          </cell>
          <cell r="AC111">
            <v>10247.199923802224</v>
          </cell>
        </row>
        <row r="112">
          <cell r="B112" t="str">
            <v>活動</v>
          </cell>
          <cell r="C112" t="str">
            <v>海水浴</v>
          </cell>
          <cell r="D112">
            <v>206.30863699159238</v>
          </cell>
          <cell r="E112">
            <v>0.19941563184806427</v>
          </cell>
          <cell r="F112">
            <v>2.9670329670329672</v>
          </cell>
          <cell r="G112">
            <v>612.12452733769169</v>
          </cell>
          <cell r="H112">
            <v>0.2259545301377624</v>
          </cell>
          <cell r="I112">
            <v>743.0411133639833</v>
          </cell>
          <cell r="J112">
            <v>0.57261410788381739</v>
          </cell>
          <cell r="K112">
            <v>3.1600208547820809</v>
          </cell>
          <cell r="L112">
            <v>2348.0254141906835</v>
          </cell>
          <cell r="M112">
            <v>0.5775385764297587</v>
          </cell>
          <cell r="N112">
            <v>32.959268169990217</v>
          </cell>
          <cell r="O112">
            <v>2.8375733855185908E-2</v>
          </cell>
          <cell r="P112">
            <v>3.4827586206896552</v>
          </cell>
          <cell r="Q112">
            <v>114.78917535065558</v>
          </cell>
          <cell r="R112">
            <v>3.8508522384093163E-2</v>
          </cell>
          <cell r="S112">
            <v>11.837708830548927</v>
          </cell>
          <cell r="T112">
            <v>9.5465393794749408E-3</v>
          </cell>
          <cell r="U112">
            <v>3</v>
          </cell>
          <cell r="V112">
            <v>35.51312649164678</v>
          </cell>
          <cell r="W112">
            <v>1.0642625053237051E-2</v>
          </cell>
          <cell r="X112">
            <v>994.14672735611487</v>
          </cell>
          <cell r="Y112">
            <v>0.21001358252052674</v>
          </cell>
          <cell r="Z112">
            <v>3.1287657624169571</v>
          </cell>
          <cell r="AA112">
            <v>3110.4522433706775</v>
          </cell>
          <cell r="AB112">
            <v>0.2375771562090124</v>
          </cell>
          <cell r="AC112">
            <v>8521.786968138842</v>
          </cell>
        </row>
        <row r="113">
          <cell r="B113" t="str">
            <v>活動</v>
          </cell>
          <cell r="C113" t="str">
            <v>ダイビング</v>
          </cell>
          <cell r="D113">
            <v>80.105185059006573</v>
          </cell>
          <cell r="E113">
            <v>7.7428780131482841E-2</v>
          </cell>
          <cell r="F113">
            <v>3.1698113207547172</v>
          </cell>
          <cell r="G113">
            <v>253.91832245119065</v>
          </cell>
          <cell r="H113">
            <v>9.3729286575664414E-2</v>
          </cell>
          <cell r="I113">
            <v>212.6820578107054</v>
          </cell>
          <cell r="J113">
            <v>0.16390041493775934</v>
          </cell>
          <cell r="K113">
            <v>3.7468354430379747</v>
          </cell>
          <cell r="L113">
            <v>796.88467230340257</v>
          </cell>
          <cell r="M113">
            <v>0.19600794626809198</v>
          </cell>
          <cell r="N113">
            <v>82.96643366928572</v>
          </cell>
          <cell r="O113">
            <v>7.1428571428571425E-2</v>
          </cell>
          <cell r="P113">
            <v>3.183098591549296</v>
          </cell>
          <cell r="Q113">
            <v>264.09033815857146</v>
          </cell>
          <cell r="R113">
            <v>8.8594840648831261E-2</v>
          </cell>
          <cell r="S113">
            <v>22.195704057279237</v>
          </cell>
          <cell r="T113">
            <v>1.7899761336515514E-2</v>
          </cell>
          <cell r="U113">
            <v>3.4</v>
          </cell>
          <cell r="V113">
            <v>75.465393794749403</v>
          </cell>
          <cell r="W113">
            <v>2.2615578238128733E-2</v>
          </cell>
          <cell r="X113">
            <v>397.94938059627691</v>
          </cell>
          <cell r="Y113">
            <v>8.4066841222836169E-2</v>
          </cell>
          <cell r="Z113">
            <v>3.4938079929277368</v>
          </cell>
          <cell r="AA113">
            <v>1390.3587267079142</v>
          </cell>
          <cell r="AB113">
            <v>0.10619596333801845</v>
          </cell>
          <cell r="AC113">
            <v>3809.2019909805872</v>
          </cell>
        </row>
        <row r="114">
          <cell r="B114" t="str">
            <v>活動</v>
          </cell>
          <cell r="C114" t="str">
            <v>マリンレジャー</v>
          </cell>
          <cell r="D114">
            <v>122.42490546753834</v>
          </cell>
          <cell r="E114">
            <v>0.1183345507669832</v>
          </cell>
          <cell r="F114">
            <v>2.9197530864197532</v>
          </cell>
          <cell r="G114">
            <v>357.45049559349155</v>
          </cell>
          <cell r="H114">
            <v>0.13194628735205138</v>
          </cell>
          <cell r="I114">
            <v>424.01802664792524</v>
          </cell>
          <cell r="J114">
            <v>0.32676348547717843</v>
          </cell>
          <cell r="K114">
            <v>3.2070388964957659</v>
          </cell>
          <cell r="L114">
            <v>1359.8423042752745</v>
          </cell>
          <cell r="M114">
            <v>0.33447737994386356</v>
          </cell>
          <cell r="N114">
            <v>57.962850919637958</v>
          </cell>
          <cell r="O114">
            <v>4.9902152641878667E-2</v>
          </cell>
          <cell r="P114">
            <v>2.84</v>
          </cell>
          <cell r="Q114">
            <v>164.61449661177178</v>
          </cell>
          <cell r="R114">
            <v>5.5223508733782692E-2</v>
          </cell>
          <cell r="S114">
            <v>56.229116945107393</v>
          </cell>
          <cell r="T114">
            <v>4.5346062052505964E-2</v>
          </cell>
          <cell r="U114">
            <v>3.3947368421052633</v>
          </cell>
          <cell r="V114">
            <v>190.88305489260142</v>
          </cell>
          <cell r="W114">
            <v>5.7204109661149145E-2</v>
          </cell>
          <cell r="X114">
            <v>660.63489998020884</v>
          </cell>
          <cell r="Y114">
            <v>0.13955918001350964</v>
          </cell>
          <cell r="Z114">
            <v>3.1375731912365441</v>
          </cell>
          <cell r="AA114">
            <v>2072.7903513731389</v>
          </cell>
          <cell r="AB114">
            <v>0.15832026939049332</v>
          </cell>
          <cell r="AC114">
            <v>5678.8776749949011</v>
          </cell>
        </row>
        <row r="115">
          <cell r="B115" t="str">
            <v>活動</v>
          </cell>
          <cell r="C115" t="str">
            <v>ゴルフ</v>
          </cell>
          <cell r="D115">
            <v>37.029755357465298</v>
          </cell>
          <cell r="E115">
            <v>3.5792549306062821E-2</v>
          </cell>
          <cell r="F115">
            <v>2.6734693877551021</v>
          </cell>
          <cell r="G115">
            <v>98.997917384243962</v>
          </cell>
          <cell r="H115">
            <v>3.6543263516107254E-2</v>
          </cell>
          <cell r="I115">
            <v>29.613957416680492</v>
          </cell>
          <cell r="J115">
            <v>2.2821576763485476E-2</v>
          </cell>
          <cell r="K115">
            <v>3.7727272727272729</v>
          </cell>
          <cell r="L115">
            <v>111.72538479929459</v>
          </cell>
          <cell r="M115">
            <v>2.7480843817992619E-2</v>
          </cell>
          <cell r="N115">
            <v>52.280218476536206</v>
          </cell>
          <cell r="O115">
            <v>4.5009784735812131E-2</v>
          </cell>
          <cell r="P115">
            <v>2.4888888888888889</v>
          </cell>
          <cell r="Q115">
            <v>130.11965487493455</v>
          </cell>
          <cell r="R115">
            <v>4.3651464757502305E-2</v>
          </cell>
          <cell r="S115">
            <v>68.066825775656326</v>
          </cell>
          <cell r="T115">
            <v>5.4892601431980909E-2</v>
          </cell>
          <cell r="U115">
            <v>2.3043478260869565</v>
          </cell>
          <cell r="V115">
            <v>156.84964200477327</v>
          </cell>
          <cell r="W115">
            <v>4.7004927318463639E-2</v>
          </cell>
          <cell r="X115">
            <v>186.99075702633831</v>
          </cell>
          <cell r="Y115">
            <v>3.9501813666645492E-2</v>
          </cell>
          <cell r="Z115">
            <v>2.6615893051502248</v>
          </cell>
          <cell r="AA115">
            <v>497.69259906324635</v>
          </cell>
          <cell r="AB115">
            <v>3.8013890939404264E-2</v>
          </cell>
          <cell r="AC115">
            <v>1363.5413672965653</v>
          </cell>
        </row>
        <row r="116">
          <cell r="B116" t="str">
            <v>活動</v>
          </cell>
          <cell r="C116" t="str">
            <v>釣り</v>
          </cell>
          <cell r="D116">
            <v>13.602767274170926</v>
          </cell>
          <cell r="E116">
            <v>1.3148283418553688E-2</v>
          </cell>
          <cell r="F116">
            <v>6.4705882352941178</v>
          </cell>
          <cell r="G116">
            <v>88.017905891694227</v>
          </cell>
          <cell r="H116">
            <v>3.249019387601812E-2</v>
          </cell>
          <cell r="I116">
            <v>44.420936125020745</v>
          </cell>
          <cell r="J116">
            <v>3.4232365145228219E-2</v>
          </cell>
          <cell r="K116">
            <v>4.9696969696969697</v>
          </cell>
          <cell r="L116">
            <v>220.75859165161825</v>
          </cell>
          <cell r="M116">
            <v>5.429949862832277E-2</v>
          </cell>
          <cell r="N116">
            <v>13.638317863444227</v>
          </cell>
          <cell r="O116">
            <v>1.1741682974559686E-2</v>
          </cell>
          <cell r="P116">
            <v>5.166666666666667</v>
          </cell>
          <cell r="Q116">
            <v>70.464642294461839</v>
          </cell>
          <cell r="R116">
            <v>2.3638894928849265E-2</v>
          </cell>
          <cell r="S116">
            <v>7.3985680190930792</v>
          </cell>
          <cell r="T116">
            <v>5.9665871121718375E-3</v>
          </cell>
          <cell r="U116">
            <v>2.6</v>
          </cell>
          <cell r="V116">
            <v>19.236276849642007</v>
          </cell>
          <cell r="W116">
            <v>5.7647552371700699E-3</v>
          </cell>
          <cell r="X116">
            <v>79.060589281728966</v>
          </cell>
          <cell r="Y116">
            <v>1.6701556354157956E-2</v>
          </cell>
          <cell r="Z116">
            <v>5.0401523731053839</v>
          </cell>
          <cell r="AA116">
            <v>398.47741668741634</v>
          </cell>
          <cell r="AB116">
            <v>3.0435809349549998E-2</v>
          </cell>
          <cell r="AC116">
            <v>1091.7189498285379</v>
          </cell>
        </row>
        <row r="117">
          <cell r="B117" t="str">
            <v>活動</v>
          </cell>
          <cell r="C117" t="str">
            <v>キャンプ</v>
          </cell>
          <cell r="D117">
            <v>0.75570929300949596</v>
          </cell>
          <cell r="E117">
            <v>7.3046018991964939E-4</v>
          </cell>
          <cell r="F117">
            <v>2</v>
          </cell>
          <cell r="G117">
            <v>1.5114185860189919</v>
          </cell>
          <cell r="H117">
            <v>5.579124200932405E-4</v>
          </cell>
          <cell r="I117">
            <v>10.768711787883817</v>
          </cell>
          <cell r="J117">
            <v>8.2987551867219917E-3</v>
          </cell>
          <cell r="K117">
            <v>8.25</v>
          </cell>
          <cell r="L117">
            <v>88.84187225004149</v>
          </cell>
          <cell r="M117">
            <v>2.1852237252861603E-2</v>
          </cell>
          <cell r="N117">
            <v>1.1365264886203521</v>
          </cell>
          <cell r="O117">
            <v>9.7847358121330719E-4</v>
          </cell>
          <cell r="P117">
            <v>6</v>
          </cell>
          <cell r="Q117">
            <v>6.8191589317221126</v>
          </cell>
          <cell r="R117">
            <v>2.2876349931144446E-3</v>
          </cell>
          <cell r="S117">
            <v>4.4391408114558475</v>
          </cell>
          <cell r="T117">
            <v>3.5799522673031028E-3</v>
          </cell>
          <cell r="U117">
            <v>5</v>
          </cell>
          <cell r="V117">
            <v>22.195704057279237</v>
          </cell>
          <cell r="W117">
            <v>6.6516406582731568E-3</v>
          </cell>
          <cell r="X117">
            <v>17.100088380969513</v>
          </cell>
          <cell r="Y117">
            <v>3.6123951560508571E-3</v>
          </cell>
          <cell r="Z117">
            <v>6.9805577120820752</v>
          </cell>
          <cell r="AA117">
            <v>119.36815382506182</v>
          </cell>
          <cell r="AB117">
            <v>9.1173708222397967E-3</v>
          </cell>
          <cell r="AC117">
            <v>327.03603787688172</v>
          </cell>
        </row>
        <row r="118">
          <cell r="B118" t="str">
            <v>活動</v>
          </cell>
          <cell r="C118" t="str">
            <v>スポーツ大会</v>
          </cell>
          <cell r="D118">
            <v>20.404150911256391</v>
          </cell>
          <cell r="E118">
            <v>1.9722425127830533E-2</v>
          </cell>
          <cell r="F118">
            <v>3.6666666666666665</v>
          </cell>
          <cell r="G118">
            <v>74.815220007940098</v>
          </cell>
          <cell r="H118">
            <v>2.7616664794615404E-2</v>
          </cell>
          <cell r="I118">
            <v>12.114800761369294</v>
          </cell>
          <cell r="J118">
            <v>9.3360995850622405E-3</v>
          </cell>
          <cell r="K118">
            <v>2.3333333333333335</v>
          </cell>
          <cell r="L118">
            <v>28.26786844319502</v>
          </cell>
          <cell r="M118">
            <v>6.9529845804559651E-3</v>
          </cell>
          <cell r="N118">
            <v>1.1365264886203521</v>
          </cell>
          <cell r="O118">
            <v>9.7847358121330719E-4</v>
          </cell>
          <cell r="P118">
            <v>2</v>
          </cell>
          <cell r="Q118">
            <v>2.2730529772407042</v>
          </cell>
          <cell r="R118">
            <v>7.6254499770481491E-4</v>
          </cell>
          <cell r="S118">
            <v>16.276849642004773</v>
          </cell>
          <cell r="T118">
            <v>1.3126491646778043E-2</v>
          </cell>
          <cell r="U118">
            <v>2.4545454545454546</v>
          </cell>
          <cell r="V118">
            <v>39.952267303102623</v>
          </cell>
          <cell r="W118">
            <v>1.1972953184891682E-2</v>
          </cell>
          <cell r="X118">
            <v>49.932327803250807</v>
          </cell>
          <cell r="Y118">
            <v>1.0548208586310249E-2</v>
          </cell>
          <cell r="Z118">
            <v>2.9101068410837891</v>
          </cell>
          <cell r="AA118">
            <v>145.30840873147847</v>
          </cell>
          <cell r="AB118">
            <v>1.1098694279347418E-2</v>
          </cell>
          <cell r="AC118">
            <v>398.10522940131085</v>
          </cell>
        </row>
        <row r="119">
          <cell r="B119" t="str">
            <v>活動</v>
          </cell>
          <cell r="C119" t="str">
            <v>会議等出席</v>
          </cell>
          <cell r="D119">
            <v>47.609685459598246</v>
          </cell>
          <cell r="E119">
            <v>4.601899196493791E-2</v>
          </cell>
          <cell r="F119">
            <v>2.016653655997918</v>
          </cell>
          <cell r="G119">
            <v>96.012246243009727</v>
          </cell>
          <cell r="H119">
            <v>3.5441157833791918E-2</v>
          </cell>
          <cell r="I119">
            <v>40.382669204564316</v>
          </cell>
          <cell r="J119">
            <v>3.1120331950207469E-2</v>
          </cell>
          <cell r="K119">
            <v>2.1333333333333333</v>
          </cell>
          <cell r="L119">
            <v>86.149694303070532</v>
          </cell>
          <cell r="M119">
            <v>2.1190048245199128E-2</v>
          </cell>
          <cell r="N119">
            <v>82.96643366928572</v>
          </cell>
          <cell r="O119">
            <v>7.1428571428571425E-2</v>
          </cell>
          <cell r="P119">
            <v>2.0277777777777777</v>
          </cell>
          <cell r="Q119">
            <v>168.23749049605158</v>
          </cell>
          <cell r="R119">
            <v>5.6438920732902208E-2</v>
          </cell>
          <cell r="S119">
            <v>60.66825775656325</v>
          </cell>
          <cell r="T119">
            <v>4.8926014319809072E-2</v>
          </cell>
          <cell r="U119">
            <v>1.9268292682926829</v>
          </cell>
          <cell r="V119">
            <v>116.89737470167064</v>
          </cell>
          <cell r="W119">
            <v>3.5031974133571959E-2</v>
          </cell>
          <cell r="X119">
            <v>231.62704609001153</v>
          </cell>
          <cell r="Y119">
            <v>4.8931233609126337E-2</v>
          </cell>
          <cell r="Z119">
            <v>2.0174535471225084</v>
          </cell>
          <cell r="AA119">
            <v>467.29680574380245</v>
          </cell>
          <cell r="AB119">
            <v>3.5692252292502911E-2</v>
          </cell>
          <cell r="AC119">
            <v>1280.2652212158971</v>
          </cell>
        </row>
        <row r="120">
          <cell r="B120" t="str">
            <v>活動</v>
          </cell>
          <cell r="C120" t="str">
            <v>研修</v>
          </cell>
          <cell r="D120">
            <v>24.182697376303871</v>
          </cell>
          <cell r="E120">
            <v>2.3374726077428781E-2</v>
          </cell>
          <cell r="F120">
            <v>2.129032258064516</v>
          </cell>
          <cell r="G120">
            <v>51.485742801163077</v>
          </cell>
          <cell r="H120">
            <v>1.9005016632853613E-2</v>
          </cell>
          <cell r="I120">
            <v>16.153067681825725</v>
          </cell>
          <cell r="J120">
            <v>1.2448132780082987E-2</v>
          </cell>
          <cell r="K120">
            <v>2.5</v>
          </cell>
          <cell r="L120">
            <v>40.382669204564309</v>
          </cell>
          <cell r="M120">
            <v>9.9328351149370903E-3</v>
          </cell>
          <cell r="N120">
            <v>38.641900613091977</v>
          </cell>
          <cell r="O120">
            <v>3.3268101761252444E-2</v>
          </cell>
          <cell r="P120">
            <v>2.1515151515151514</v>
          </cell>
          <cell r="Q120">
            <v>83.138634652410005</v>
          </cell>
          <cell r="R120">
            <v>2.7890660976657929E-2</v>
          </cell>
          <cell r="S120">
            <v>62.14797136038186</v>
          </cell>
          <cell r="T120">
            <v>5.0119331742243436E-2</v>
          </cell>
          <cell r="U120">
            <v>2.4047619047619047</v>
          </cell>
          <cell r="V120">
            <v>149.45107398568018</v>
          </cell>
          <cell r="W120">
            <v>4.4787713765705922E-2</v>
          </cell>
          <cell r="X120">
            <v>141.12563703160342</v>
          </cell>
          <cell r="Y120">
            <v>2.9812803083223111E-2</v>
          </cell>
          <cell r="Z120">
            <v>2.2990728507475859</v>
          </cell>
          <cell r="AA120">
            <v>324.45812064381755</v>
          </cell>
          <cell r="AB120">
            <v>2.4782196150340517E-2</v>
          </cell>
          <cell r="AC120">
            <v>888.92635792826729</v>
          </cell>
        </row>
        <row r="121">
          <cell r="B121" t="str">
            <v>活動</v>
          </cell>
          <cell r="C121" t="str">
            <v>仕事</v>
          </cell>
          <cell r="D121">
            <v>170.79030022014607</v>
          </cell>
          <cell r="E121">
            <v>0.16508400292184075</v>
          </cell>
          <cell r="F121">
            <v>2.6777791247423925</v>
          </cell>
          <cell r="G121">
            <v>457.33870063799316</v>
          </cell>
          <cell r="H121">
            <v>0.16881818421150116</v>
          </cell>
          <cell r="I121">
            <v>98.264495064439814</v>
          </cell>
          <cell r="J121">
            <v>7.5726141078838169E-2</v>
          </cell>
          <cell r="K121">
            <v>2.2465753424657535</v>
          </cell>
          <cell r="L121">
            <v>220.75859165161822</v>
          </cell>
          <cell r="M121">
            <v>5.4299498628322763E-2</v>
          </cell>
          <cell r="N121">
            <v>186.39034413373776</v>
          </cell>
          <cell r="O121">
            <v>0.16046966731898238</v>
          </cell>
          <cell r="P121">
            <v>2.8834355828220857</v>
          </cell>
          <cell r="Q121">
            <v>537.4445505696732</v>
          </cell>
          <cell r="R121">
            <v>0.18029744915057402</v>
          </cell>
          <cell r="S121">
            <v>133.17422434367543</v>
          </cell>
          <cell r="T121">
            <v>0.10739856801909307</v>
          </cell>
          <cell r="U121">
            <v>2.8888888888888888</v>
          </cell>
          <cell r="V121">
            <v>384.72553699284015</v>
          </cell>
          <cell r="W121">
            <v>0.11529510474340141</v>
          </cell>
          <cell r="X121">
            <v>588.61936376199901</v>
          </cell>
          <cell r="Y121">
            <v>0.12434589173105944</v>
          </cell>
          <cell r="Z121">
            <v>2.7186794699115149</v>
          </cell>
          <cell r="AA121">
            <v>1600.2673798521246</v>
          </cell>
          <cell r="AB121">
            <v>0.12222884118848298</v>
          </cell>
          <cell r="AC121">
            <v>4384.294191375684</v>
          </cell>
        </row>
        <row r="122">
          <cell r="B122" t="str">
            <v>活動</v>
          </cell>
          <cell r="C122" t="str">
            <v>帰省</v>
          </cell>
          <cell r="D122">
            <v>6.801383637085463</v>
          </cell>
          <cell r="E122">
            <v>6.5741417092768442E-3</v>
          </cell>
          <cell r="F122">
            <v>4.75</v>
          </cell>
          <cell r="G122">
            <v>32.306572276155947</v>
          </cell>
          <cell r="H122">
            <v>1.1925377979493014E-2</v>
          </cell>
          <cell r="I122">
            <v>32.30613536365145</v>
          </cell>
          <cell r="J122">
            <v>2.4896265560165973E-2</v>
          </cell>
          <cell r="K122">
            <v>5.958333333333333</v>
          </cell>
          <cell r="L122">
            <v>192.49072320842322</v>
          </cell>
          <cell r="M122">
            <v>4.7346514047866807E-2</v>
          </cell>
          <cell r="N122">
            <v>17.047897329305282</v>
          </cell>
          <cell r="O122">
            <v>1.4677103718199608E-2</v>
          </cell>
          <cell r="P122">
            <v>5.8666666666666663</v>
          </cell>
          <cell r="Q122">
            <v>100.01433099859098</v>
          </cell>
          <cell r="R122">
            <v>3.3551979899011854E-2</v>
          </cell>
          <cell r="S122">
            <v>7.3985680190930792</v>
          </cell>
          <cell r="T122">
            <v>5.9665871121718375E-3</v>
          </cell>
          <cell r="U122">
            <v>12.8</v>
          </cell>
          <cell r="V122">
            <v>94.701670644391413</v>
          </cell>
          <cell r="W122">
            <v>2.8380333475298804E-2</v>
          </cell>
          <cell r="X122">
            <v>63.55398434913527</v>
          </cell>
          <cell r="Y122">
            <v>1.3425784715010446E-2</v>
          </cell>
          <cell r="Z122">
            <v>6.6008968819791951</v>
          </cell>
          <cell r="AA122">
            <v>419.51329712756154</v>
          </cell>
          <cell r="AB122">
            <v>3.2042535401677626E-2</v>
          </cell>
          <cell r="AC122">
            <v>1149.3514989796206</v>
          </cell>
        </row>
        <row r="123">
          <cell r="B123" t="str">
            <v>活動</v>
          </cell>
          <cell r="C123" t="str">
            <v>親戚・知人訪問</v>
          </cell>
          <cell r="D123">
            <v>89.17369657512053</v>
          </cell>
          <cell r="E123">
            <v>8.6194302410518633E-2</v>
          </cell>
          <cell r="F123">
            <v>3.8549824663939214</v>
          </cell>
          <cell r="G123">
            <v>343.76303676062133</v>
          </cell>
          <cell r="H123">
            <v>0.12689381323732768</v>
          </cell>
          <cell r="I123">
            <v>137.30107529551864</v>
          </cell>
          <cell r="J123">
            <v>0.10580912863070539</v>
          </cell>
          <cell r="K123">
            <v>4.1078431372549016</v>
          </cell>
          <cell r="L123">
            <v>564.01127989041481</v>
          </cell>
          <cell r="M123">
            <v>0.13872859710528804</v>
          </cell>
          <cell r="N123">
            <v>93.195172066868878</v>
          </cell>
          <cell r="O123">
            <v>8.0234833659491189E-2</v>
          </cell>
          <cell r="P123">
            <v>3.4691358024691357</v>
          </cell>
          <cell r="Q123">
            <v>323.30670803444633</v>
          </cell>
          <cell r="R123">
            <v>0.10846025825379225</v>
          </cell>
          <cell r="S123">
            <v>96.181384248210037</v>
          </cell>
          <cell r="T123">
            <v>7.7565632458233891E-2</v>
          </cell>
          <cell r="U123">
            <v>3.6769230769230767</v>
          </cell>
          <cell r="V123">
            <v>353.65155131264919</v>
          </cell>
          <cell r="W123">
            <v>0.10598280782181897</v>
          </cell>
          <cell r="X123">
            <v>415.85132818571805</v>
          </cell>
          <cell r="Y123">
            <v>8.7848629206338208E-2</v>
          </cell>
          <cell r="Z123">
            <v>3.8108152327227733</v>
          </cell>
          <cell r="AA123">
            <v>1584.7325759981316</v>
          </cell>
          <cell r="AB123">
            <v>0.12104228880538098</v>
          </cell>
          <cell r="AC123">
            <v>4341.7330849263881</v>
          </cell>
        </row>
        <row r="124">
          <cell r="B124" t="str">
            <v>活動</v>
          </cell>
          <cell r="C124" t="str">
            <v>行事等見学</v>
          </cell>
          <cell r="D124">
            <v>18.892732325237397</v>
          </cell>
          <cell r="E124">
            <v>1.8261504747991233E-2</v>
          </cell>
          <cell r="F124">
            <v>2.84</v>
          </cell>
          <cell r="G124">
            <v>53.655359803674202</v>
          </cell>
          <cell r="H124">
            <v>1.9805890913310035E-2</v>
          </cell>
          <cell r="I124">
            <v>14.806978708340246</v>
          </cell>
          <cell r="J124">
            <v>1.1410788381742738E-2</v>
          </cell>
          <cell r="K124">
            <v>2.7272727272727271</v>
          </cell>
          <cell r="L124">
            <v>40.382669204564301</v>
          </cell>
          <cell r="M124">
            <v>9.9328351149370886E-3</v>
          </cell>
          <cell r="N124">
            <v>28.413162215508805</v>
          </cell>
          <cell r="O124">
            <v>2.446183953033268E-2</v>
          </cell>
          <cell r="P124">
            <v>2.52</v>
          </cell>
          <cell r="Q124">
            <v>71.601168783082187</v>
          </cell>
          <cell r="R124">
            <v>2.4020167427701671E-2</v>
          </cell>
          <cell r="S124">
            <v>35.51312649164678</v>
          </cell>
          <cell r="T124">
            <v>2.8639618138424822E-2</v>
          </cell>
          <cell r="U124">
            <v>2.3333333333333335</v>
          </cell>
          <cell r="V124">
            <v>82.863961813842494</v>
          </cell>
          <cell r="W124">
            <v>2.4832791790886457E-2</v>
          </cell>
          <cell r="X124">
            <v>97.625999740733221</v>
          </cell>
          <cell r="Y124">
            <v>2.0623500926493583E-2</v>
          </cell>
          <cell r="Z124">
            <v>2.5454608430655425</v>
          </cell>
          <cell r="AA124">
            <v>248.50315960516321</v>
          </cell>
          <cell r="AB124">
            <v>1.8980736352335395E-2</v>
          </cell>
          <cell r="AC124">
            <v>680.83057426072116</v>
          </cell>
        </row>
        <row r="125">
          <cell r="B125" t="str">
            <v>活動</v>
          </cell>
          <cell r="C125" t="str">
            <v>戦跡地参拝</v>
          </cell>
          <cell r="D125">
            <v>176.08026527121257</v>
          </cell>
          <cell r="E125">
            <v>0.17019722425127831</v>
          </cell>
          <cell r="F125">
            <v>2.4827586206896552</v>
          </cell>
          <cell r="G125">
            <v>437.16479653542433</v>
          </cell>
          <cell r="H125">
            <v>0.16137135792214144</v>
          </cell>
          <cell r="I125">
            <v>146.723698109917</v>
          </cell>
          <cell r="J125">
            <v>0.11307053941908714</v>
          </cell>
          <cell r="K125">
            <v>2.9449541284403669</v>
          </cell>
          <cell r="L125">
            <v>432.09456048883811</v>
          </cell>
          <cell r="M125">
            <v>0.10628133572982688</v>
          </cell>
          <cell r="N125">
            <v>211.39392688338552</v>
          </cell>
          <cell r="O125">
            <v>0.18199608610567514</v>
          </cell>
          <cell r="P125">
            <v>2.4673913043478262</v>
          </cell>
          <cell r="Q125">
            <v>521.59153698400564</v>
          </cell>
          <cell r="R125">
            <v>0.17497921137550382</v>
          </cell>
          <cell r="S125">
            <v>218.99761336515513</v>
          </cell>
          <cell r="T125">
            <v>0.1766109785202864</v>
          </cell>
          <cell r="U125">
            <v>2.4054054054054053</v>
          </cell>
          <cell r="V125">
            <v>526.77804295942713</v>
          </cell>
          <cell r="W125">
            <v>0.15786560495634958</v>
          </cell>
          <cell r="X125">
            <v>753.19550362967027</v>
          </cell>
          <cell r="Y125">
            <v>0.1591126155756655</v>
          </cell>
          <cell r="Z125">
            <v>2.5459909515213348</v>
          </cell>
          <cell r="AA125">
            <v>1917.6289369676952</v>
          </cell>
          <cell r="AB125">
            <v>0.14646899995969614</v>
          </cell>
          <cell r="AC125">
            <v>5253.7779095005344</v>
          </cell>
        </row>
        <row r="126">
          <cell r="B126" t="str">
            <v>活動</v>
          </cell>
          <cell r="C126" t="str">
            <v>ショッピング</v>
          </cell>
          <cell r="D126">
            <v>370.29755357465308</v>
          </cell>
          <cell r="E126">
            <v>0.35792549306062821</v>
          </cell>
          <cell r="F126">
            <v>2.6291425212060133</v>
          </cell>
          <cell r="G126">
            <v>973.56504360168219</v>
          </cell>
          <cell r="H126">
            <v>0.35937366036014229</v>
          </cell>
          <cell r="I126">
            <v>485.93811942825721</v>
          </cell>
          <cell r="J126">
            <v>0.37448132780082988</v>
          </cell>
          <cell r="K126">
            <v>3.1527777777777777</v>
          </cell>
          <cell r="L126">
            <v>1532.0549043085332</v>
          </cell>
          <cell r="M126">
            <v>0.37683612924247678</v>
          </cell>
          <cell r="N126">
            <v>387.55553261954009</v>
          </cell>
          <cell r="O126">
            <v>0.33365949119373778</v>
          </cell>
          <cell r="P126">
            <v>2.6696165191740411</v>
          </cell>
          <cell r="Q126">
            <v>1034.6246519784181</v>
          </cell>
          <cell r="R126">
            <v>0.34708731418391503</v>
          </cell>
          <cell r="S126">
            <v>433.55608591885442</v>
          </cell>
          <cell r="T126">
            <v>0.34964200477326968</v>
          </cell>
          <cell r="U126">
            <v>2.4573378839590445</v>
          </cell>
          <cell r="V126">
            <v>1065.3937947494035</v>
          </cell>
          <cell r="W126">
            <v>0.31927875159711155</v>
          </cell>
          <cell r="X126">
            <v>1677.3472915413049</v>
          </cell>
          <cell r="Y126">
            <v>0.35433976105773191</v>
          </cell>
          <cell r="Z126">
            <v>2.7457870041963353</v>
          </cell>
          <cell r="AA126">
            <v>4605.6383946380365</v>
          </cell>
          <cell r="AB126">
            <v>0.3517798656633318</v>
          </cell>
          <cell r="AC126">
            <v>12618.187382569964</v>
          </cell>
        </row>
        <row r="127">
          <cell r="B127" t="str">
            <v>活動</v>
          </cell>
          <cell r="C127" t="str">
            <v>冠婚葬祭</v>
          </cell>
          <cell r="D127">
            <v>21.15986020426589</v>
          </cell>
          <cell r="E127">
            <v>2.0452885317750184E-2</v>
          </cell>
          <cell r="F127">
            <v>2.5</v>
          </cell>
          <cell r="G127">
            <v>52.899650510664728</v>
          </cell>
          <cell r="H127">
            <v>1.9526934703263422E-2</v>
          </cell>
          <cell r="I127">
            <v>18.845245628796679</v>
          </cell>
          <cell r="J127">
            <v>1.4522821576763486E-2</v>
          </cell>
          <cell r="K127">
            <v>4</v>
          </cell>
          <cell r="L127">
            <v>75.380982515186716</v>
          </cell>
          <cell r="M127">
            <v>1.8541292214549237E-2</v>
          </cell>
          <cell r="N127">
            <v>26.140109238268103</v>
          </cell>
          <cell r="O127">
            <v>2.2504892367906065E-2</v>
          </cell>
          <cell r="P127">
            <v>3.1363636363636362</v>
          </cell>
          <cell r="Q127">
            <v>81.984888065477222</v>
          </cell>
          <cell r="R127">
            <v>2.7503611621762306E-2</v>
          </cell>
          <cell r="S127">
            <v>25.15513126491647</v>
          </cell>
          <cell r="T127">
            <v>2.028639618138425E-2</v>
          </cell>
          <cell r="U127">
            <v>2.4117647058823528</v>
          </cell>
          <cell r="V127">
            <v>60.66825775656325</v>
          </cell>
          <cell r="W127">
            <v>1.8181151132613295E-2</v>
          </cell>
          <cell r="X127">
            <v>91.300346336247131</v>
          </cell>
          <cell r="Y127">
            <v>1.9287206095254434E-2</v>
          </cell>
          <cell r="Z127">
            <v>2.9675000119942432</v>
          </cell>
          <cell r="AA127">
            <v>270.93377884789192</v>
          </cell>
          <cell r="AB127">
            <v>2.0693992919142479E-2</v>
          </cell>
          <cell r="AC127">
            <v>742.28432561066279</v>
          </cell>
        </row>
        <row r="128">
          <cell r="B128" t="str">
            <v>活動</v>
          </cell>
          <cell r="C128" t="str">
            <v>エコツアー</v>
          </cell>
          <cell r="D128">
            <v>17.381313739218406</v>
          </cell>
          <cell r="E128">
            <v>1.6800584368151936E-2</v>
          </cell>
          <cell r="F128">
            <v>3.1304347826086958</v>
          </cell>
          <cell r="G128">
            <v>54.411069096683711</v>
          </cell>
          <cell r="H128">
            <v>2.0084847123356661E-2</v>
          </cell>
          <cell r="I128">
            <v>30.960046390165971</v>
          </cell>
          <cell r="J128">
            <v>2.3858921161825725E-2</v>
          </cell>
          <cell r="K128">
            <v>4.4347826086956523</v>
          </cell>
          <cell r="L128">
            <v>137.30107529551867</v>
          </cell>
          <cell r="M128">
            <v>3.3771639390786118E-2</v>
          </cell>
          <cell r="N128">
            <v>12.501791374823874</v>
          </cell>
          <cell r="O128">
            <v>1.0763209393346379E-2</v>
          </cell>
          <cell r="P128">
            <v>2.2727272727272729</v>
          </cell>
          <cell r="Q128">
            <v>28.413162215508809</v>
          </cell>
          <cell r="R128">
            <v>9.5318124713101894E-3</v>
          </cell>
          <cell r="S128">
            <v>25.15513126491647</v>
          </cell>
          <cell r="T128">
            <v>2.028639618138425E-2</v>
          </cell>
          <cell r="U128">
            <v>2.7058823529411766</v>
          </cell>
          <cell r="V128">
            <v>68.066825775656341</v>
          </cell>
          <cell r="W128">
            <v>2.0398364685371019E-2</v>
          </cell>
          <cell r="X128">
            <v>85.998282769124728</v>
          </cell>
          <cell r="Y128">
            <v>1.8167144706082786E-2</v>
          </cell>
          <cell r="Z128">
            <v>3.3511382216440588</v>
          </cell>
          <cell r="AA128">
            <v>288.19213238336755</v>
          </cell>
          <cell r="AB128">
            <v>2.201219047788874E-2</v>
          </cell>
          <cell r="AC128">
            <v>789.5674859818289</v>
          </cell>
        </row>
        <row r="129">
          <cell r="B129" t="str">
            <v>活動</v>
          </cell>
          <cell r="C129" t="str">
            <v>その他</v>
          </cell>
          <cell r="D129">
            <v>49.876813338626732</v>
          </cell>
          <cell r="E129">
            <v>4.8210372534696858E-2</v>
          </cell>
          <cell r="F129">
            <v>3.5239109848484849</v>
          </cell>
          <cell r="G129">
            <v>175.76145041322417</v>
          </cell>
          <cell r="H129">
            <v>6.4879112289749102E-2</v>
          </cell>
          <cell r="I129">
            <v>75.380982515186716</v>
          </cell>
          <cell r="J129">
            <v>5.8091286307053944E-2</v>
          </cell>
          <cell r="K129">
            <v>3.0535714285714284</v>
          </cell>
          <cell r="L129">
            <v>230.18121446601657</v>
          </cell>
          <cell r="M129">
            <v>5.661716015514142E-2</v>
          </cell>
          <cell r="N129">
            <v>57.962850919637958</v>
          </cell>
          <cell r="O129">
            <v>4.9902152641878667E-2</v>
          </cell>
          <cell r="P129">
            <v>4.333333333333333</v>
          </cell>
          <cell r="Q129">
            <v>251.1723539850978</v>
          </cell>
          <cell r="R129">
            <v>8.426122224638205E-2</v>
          </cell>
          <cell r="S129">
            <v>75.465393794749403</v>
          </cell>
          <cell r="T129">
            <v>6.0859188544152745E-2</v>
          </cell>
          <cell r="U129">
            <v>3.1372549019607843</v>
          </cell>
          <cell r="V129">
            <v>236.7541766109785</v>
          </cell>
          <cell r="W129">
            <v>7.0950833688247006E-2</v>
          </cell>
          <cell r="X129">
            <v>258.68604056820084</v>
          </cell>
          <cell r="Y129">
            <v>5.4647448543395351E-2</v>
          </cell>
          <cell r="Z129">
            <v>3.455421071473141</v>
          </cell>
          <cell r="AA129">
            <v>893.86919547531693</v>
          </cell>
          <cell r="AB129">
            <v>6.827396303430594E-2</v>
          </cell>
          <cell r="AC129">
            <v>2448.9566999323752</v>
          </cell>
        </row>
        <row r="130">
          <cell r="B130" t="str">
            <v>同行者</v>
          </cell>
          <cell r="C130" t="str">
            <v>１人で</v>
          </cell>
          <cell r="D130">
            <v>181.31569460010311</v>
          </cell>
          <cell r="E130">
            <v>0.1752577319587629</v>
          </cell>
          <cell r="F130">
            <v>2.8640847643405185</v>
          </cell>
          <cell r="G130">
            <v>519.3035184399738</v>
          </cell>
          <cell r="H130">
            <v>0.19169135897614267</v>
          </cell>
          <cell r="I130">
            <v>167.61051201516668</v>
          </cell>
          <cell r="J130">
            <v>0.12916666666666668</v>
          </cell>
          <cell r="K130">
            <v>3.741935483870968</v>
          </cell>
          <cell r="L130">
            <v>627.18772237933342</v>
          </cell>
          <cell r="M130">
            <v>0.15426796581843411</v>
          </cell>
          <cell r="N130">
            <v>237.09347874873404</v>
          </cell>
          <cell r="O130">
            <v>0.20412168792934249</v>
          </cell>
          <cell r="P130">
            <v>3.1359223300970873</v>
          </cell>
          <cell r="Q130">
            <v>743.50673432855433</v>
          </cell>
          <cell r="R130">
            <v>0.24942548488699132</v>
          </cell>
          <cell r="S130">
            <v>188.3732057416268</v>
          </cell>
          <cell r="T130">
            <v>0.15191387559808611</v>
          </cell>
          <cell r="U130">
            <v>3.1591313182626366</v>
          </cell>
          <cell r="V130">
            <v>595.09569377990431</v>
          </cell>
          <cell r="W130">
            <v>0.1783391372535223</v>
          </cell>
          <cell r="X130">
            <v>774.3928911056305</v>
          </cell>
          <cell r="Y130">
            <v>0.16358732513201896</v>
          </cell>
          <cell r="Z130">
            <v>3.2090863661980449</v>
          </cell>
          <cell r="AA130">
            <v>2485.093668927766</v>
          </cell>
          <cell r="AB130">
            <v>0.18981210466587464</v>
          </cell>
          <cell r="AC130">
            <v>6808.4758052815505</v>
          </cell>
        </row>
        <row r="131">
          <cell r="B131" t="str">
            <v>同行者</v>
          </cell>
          <cell r="C131" t="str">
            <v>夫婦で</v>
          </cell>
          <cell r="D131">
            <v>246.83313046400593</v>
          </cell>
          <cell r="E131">
            <v>0.23858615611192935</v>
          </cell>
          <cell r="F131">
            <v>2.7746913580246915</v>
          </cell>
          <cell r="G131">
            <v>684.88575397265845</v>
          </cell>
          <cell r="H131">
            <v>0.25281300099181669</v>
          </cell>
          <cell r="I131">
            <v>221.67841911683337</v>
          </cell>
          <cell r="J131">
            <v>0.17083333333333336</v>
          </cell>
          <cell r="K131">
            <v>3.2621951219512195</v>
          </cell>
          <cell r="L131">
            <v>723.15825748479176</v>
          </cell>
          <cell r="M131">
            <v>0.17787362438116863</v>
          </cell>
          <cell r="N131">
            <v>294.08710344794895</v>
          </cell>
          <cell r="O131">
            <v>0.25318940137389595</v>
          </cell>
          <cell r="P131">
            <v>2.4689922480620154</v>
          </cell>
          <cell r="Q131">
            <v>726.09877866799798</v>
          </cell>
          <cell r="R131">
            <v>0.24358560801560472</v>
          </cell>
          <cell r="S131">
            <v>360.43062200956939</v>
          </cell>
          <cell r="T131">
            <v>0.29066985645933013</v>
          </cell>
          <cell r="U131">
            <v>2.6954732510288064</v>
          </cell>
          <cell r="V131">
            <v>971.53110047846883</v>
          </cell>
          <cell r="W131">
            <v>0.29114984377348907</v>
          </cell>
          <cell r="X131">
            <v>1123.0292750383576</v>
          </cell>
          <cell r="Y131">
            <v>0.23726843127442501</v>
          </cell>
          <cell r="Z131">
            <v>2.7654433946059345</v>
          </cell>
          <cell r="AA131">
            <v>3105.6738906039172</v>
          </cell>
          <cell r="AB131">
            <v>0.23721218437441507</v>
          </cell>
          <cell r="AC131">
            <v>8508.6955906956646</v>
          </cell>
        </row>
        <row r="132">
          <cell r="B132" t="str">
            <v>同行者</v>
          </cell>
          <cell r="C132" t="str">
            <v>子供連れ家族で</v>
          </cell>
          <cell r="D132">
            <v>72.373911710125171</v>
          </cell>
          <cell r="E132">
            <v>6.9955817378497792E-2</v>
          </cell>
          <cell r="F132">
            <v>2.642105263157895</v>
          </cell>
          <cell r="G132">
            <v>191.21949304464653</v>
          </cell>
          <cell r="H132">
            <v>7.0585164904278061E-2</v>
          </cell>
          <cell r="I132">
            <v>346.03460545066667</v>
          </cell>
          <cell r="J132">
            <v>0.26666666666666672</v>
          </cell>
          <cell r="K132">
            <v>3.13671875</v>
          </cell>
          <cell r="L132">
            <v>1085.4132350659584</v>
          </cell>
          <cell r="M132">
            <v>0.26697667360388488</v>
          </cell>
          <cell r="N132">
            <v>112.84737690444554</v>
          </cell>
          <cell r="O132">
            <v>9.7154072620215901E-2</v>
          </cell>
          <cell r="P132">
            <v>2.7835051546391751</v>
          </cell>
          <cell r="Q132">
            <v>314.11125530103396</v>
          </cell>
          <cell r="R132">
            <v>0.10537544388575822</v>
          </cell>
          <cell r="S132">
            <v>77.129186602870803</v>
          </cell>
          <cell r="T132">
            <v>6.2200956937799035E-2</v>
          </cell>
          <cell r="U132">
            <v>2.5</v>
          </cell>
          <cell r="V132">
            <v>192.822966507177</v>
          </cell>
          <cell r="W132">
            <v>5.7785465176417666E-2</v>
          </cell>
          <cell r="X132">
            <v>608.38508066810823</v>
          </cell>
          <cell r="Y132">
            <v>0.12853121109474422</v>
          </cell>
          <cell r="Z132">
            <v>2.931641499098173</v>
          </cell>
          <cell r="AA132">
            <v>1783.5669499188157</v>
          </cell>
          <cell r="AB132">
            <v>0.13622931031112995</v>
          </cell>
          <cell r="AC132">
            <v>4886.4847942981251</v>
          </cell>
        </row>
        <row r="133">
          <cell r="B133" t="str">
            <v>同行者</v>
          </cell>
          <cell r="C133" t="str">
            <v>その他家族で</v>
          </cell>
          <cell r="D133">
            <v>97.514323146273938</v>
          </cell>
          <cell r="E133">
            <v>9.4256259204712825E-2</v>
          </cell>
          <cell r="F133">
            <v>2.4921875</v>
          </cell>
          <cell r="G133">
            <v>243.02397721610458</v>
          </cell>
          <cell r="H133">
            <v>8.9707839061612366E-2</v>
          </cell>
          <cell r="I133">
            <v>97.322232783000004</v>
          </cell>
          <cell r="J133">
            <v>7.4999999999999997E-2</v>
          </cell>
          <cell r="K133">
            <v>2.9861111111111112</v>
          </cell>
          <cell r="L133">
            <v>290.61500067145835</v>
          </cell>
          <cell r="M133">
            <v>7.1481923816731324E-2</v>
          </cell>
          <cell r="N133">
            <v>91.189799518743882</v>
          </cell>
          <cell r="O133">
            <v>7.8508341511285579E-2</v>
          </cell>
          <cell r="P133">
            <v>2.3506493506493507</v>
          </cell>
          <cell r="Q133">
            <v>214.35524302457978</v>
          </cell>
          <cell r="R133">
            <v>7.1910122613426511E-2</v>
          </cell>
          <cell r="S133">
            <v>121.62679425837321</v>
          </cell>
          <cell r="T133">
            <v>9.8086124401913874E-2</v>
          </cell>
          <cell r="U133">
            <v>3.0375000000000001</v>
          </cell>
          <cell r="V133">
            <v>369.44138755980862</v>
          </cell>
          <cell r="W133">
            <v>0.11071472876012488</v>
          </cell>
          <cell r="X133">
            <v>407.65314970639105</v>
          </cell>
          <cell r="Y133">
            <v>8.6113096003126305E-2</v>
          </cell>
          <cell r="Z133">
            <v>2.7411430753736981</v>
          </cell>
          <cell r="AA133">
            <v>1117.4356084719514</v>
          </cell>
          <cell r="AB133">
            <v>8.5350024155897736E-2</v>
          </cell>
          <cell r="AC133">
            <v>3061.4674204710996</v>
          </cell>
        </row>
        <row r="134">
          <cell r="B134" t="str">
            <v>同行者</v>
          </cell>
          <cell r="C134" t="str">
            <v>友人・知人と</v>
          </cell>
          <cell r="D134">
            <v>227.02553357491902</v>
          </cell>
          <cell r="E134">
            <v>0.21944035346097204</v>
          </cell>
          <cell r="F134">
            <v>2.5503355704697985</v>
          </cell>
          <cell r="G134">
            <v>578.99129368100148</v>
          </cell>
          <cell r="H134">
            <v>0.2137240052878539</v>
          </cell>
          <cell r="I134">
            <v>340.62781474050007</v>
          </cell>
          <cell r="J134">
            <v>0.26250000000000001</v>
          </cell>
          <cell r="K134">
            <v>2.9680946006247213</v>
          </cell>
          <cell r="L134">
            <v>1011.0155777538761</v>
          </cell>
          <cell r="M134">
            <v>0.24867724769731347</v>
          </cell>
          <cell r="N134">
            <v>192.63845148334644</v>
          </cell>
          <cell r="O134">
            <v>0.16584887144259078</v>
          </cell>
          <cell r="P134">
            <v>2.5542168674698793</v>
          </cell>
          <cell r="Q134">
            <v>492.04038210204146</v>
          </cell>
          <cell r="R134">
            <v>0.16506563454413736</v>
          </cell>
          <cell r="S134">
            <v>252.15311004784687</v>
          </cell>
          <cell r="T134">
            <v>0.2033492822966507</v>
          </cell>
          <cell r="U134">
            <v>2.4705882352941178</v>
          </cell>
          <cell r="V134">
            <v>622.96650717703346</v>
          </cell>
          <cell r="W134">
            <v>0.1866915028776571</v>
          </cell>
          <cell r="X134">
            <v>1012.4449098466123</v>
          </cell>
          <cell r="Y134">
            <v>0.21385508165620601</v>
          </cell>
          <cell r="Z134">
            <v>2.6717638998488993</v>
          </cell>
          <cell r="AA134">
            <v>2705.0137607139523</v>
          </cell>
          <cell r="AB134">
            <v>0.2066096588193401</v>
          </cell>
          <cell r="AC134">
            <v>7410.9966046957597</v>
          </cell>
        </row>
        <row r="135">
          <cell r="B135" t="str">
            <v>同行者</v>
          </cell>
          <cell r="C135" t="str">
            <v>仕事仲間と</v>
          </cell>
          <cell r="D135">
            <v>156.17528316395436</v>
          </cell>
          <cell r="E135">
            <v>0.15095729013254788</v>
          </cell>
          <cell r="F135">
            <v>2.3089350398454478</v>
          </cell>
          <cell r="G135">
            <v>360.59858365503908</v>
          </cell>
          <cell r="H135">
            <v>0.13310834625838702</v>
          </cell>
          <cell r="I135">
            <v>95.970535105458339</v>
          </cell>
          <cell r="J135">
            <v>7.3958333333333348E-2</v>
          </cell>
          <cell r="K135">
            <v>2.676056338028169</v>
          </cell>
          <cell r="L135">
            <v>256.82255873291666</v>
          </cell>
          <cell r="M135">
            <v>6.3170072210134653E-2</v>
          </cell>
          <cell r="N135">
            <v>166.42138412170755</v>
          </cell>
          <cell r="O135">
            <v>0.14327772325809618</v>
          </cell>
          <cell r="P135">
            <v>1.9241379310344828</v>
          </cell>
          <cell r="Q135">
            <v>320.21769772383732</v>
          </cell>
          <cell r="R135">
            <v>0.10742398264394136</v>
          </cell>
          <cell r="S135">
            <v>169.09090909090909</v>
          </cell>
          <cell r="T135">
            <v>0.13636363636363635</v>
          </cell>
          <cell r="U135">
            <v>2.0789473684210527</v>
          </cell>
          <cell r="V135">
            <v>351.53110047846889</v>
          </cell>
          <cell r="W135">
            <v>0.10534734805239222</v>
          </cell>
          <cell r="X135">
            <v>587.65811148202931</v>
          </cell>
          <cell r="Y135">
            <v>0.12413134967377649</v>
          </cell>
          <cell r="Z135">
            <v>2.1937414210774238</v>
          </cell>
          <cell r="AA135">
            <v>1289.1699405902621</v>
          </cell>
          <cell r="AB135">
            <v>9.8467137377963712E-2</v>
          </cell>
          <cell r="AC135">
            <v>3531.9724399733209</v>
          </cell>
        </row>
        <row r="136">
          <cell r="B136" t="str">
            <v>同行者</v>
          </cell>
          <cell r="C136" t="str">
            <v>婦人会等地域の団体</v>
          </cell>
          <cell r="D136">
            <v>18.283935589926365</v>
          </cell>
          <cell r="E136">
            <v>1.7673048600883656E-2</v>
          </cell>
          <cell r="F136">
            <v>2.2916666666666665</v>
          </cell>
          <cell r="G136">
            <v>41.900685726914581</v>
          </cell>
          <cell r="H136">
            <v>1.546686880372627E-2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6.8392349639057901</v>
          </cell>
          <cell r="O136">
            <v>5.8881256133464181E-3</v>
          </cell>
          <cell r="P136">
            <v>1.3333333333333333</v>
          </cell>
          <cell r="Q136">
            <v>9.1189799518743868</v>
          </cell>
          <cell r="R136">
            <v>3.05915991228389E-3</v>
          </cell>
          <cell r="S136">
            <v>29.665071770334926</v>
          </cell>
          <cell r="T136">
            <v>2.3923444976076551E-2</v>
          </cell>
          <cell r="U136">
            <v>2.2999999999999998</v>
          </cell>
          <cell r="V136">
            <v>68.229665071770327</v>
          </cell>
          <cell r="W136">
            <v>2.0447164600886254E-2</v>
          </cell>
          <cell r="X136">
            <v>54.788242324167079</v>
          </cell>
          <cell r="Y136">
            <v>1.1572845203518946E-2</v>
          </cell>
          <cell r="Z136">
            <v>2.1765496700002447</v>
          </cell>
          <cell r="AA136">
            <v>119.2493307505593</v>
          </cell>
          <cell r="AB136">
            <v>9.1082950847188333E-3</v>
          </cell>
          <cell r="AC136">
            <v>326.71049520701177</v>
          </cell>
        </row>
        <row r="137">
          <cell r="B137" t="str">
            <v>同行者</v>
          </cell>
          <cell r="C137" t="str">
            <v>学校の団体</v>
          </cell>
          <cell r="D137">
            <v>11.427459743703976</v>
          </cell>
          <cell r="E137">
            <v>1.1045655375552283E-2</v>
          </cell>
          <cell r="F137">
            <v>2.6666666666666665</v>
          </cell>
          <cell r="G137">
            <v>30.4732259832106</v>
          </cell>
          <cell r="H137">
            <v>1.1248631857255467E-2</v>
          </cell>
          <cell r="I137">
            <v>9.4618837427916684</v>
          </cell>
          <cell r="J137">
            <v>7.2916666666666685E-3</v>
          </cell>
          <cell r="K137">
            <v>2.2857142857142856</v>
          </cell>
          <cell r="L137">
            <v>21.627162840666671</v>
          </cell>
          <cell r="M137">
            <v>5.3195850282218666E-3</v>
          </cell>
          <cell r="N137">
            <v>38.755664795466139</v>
          </cell>
          <cell r="O137">
            <v>3.3366045142296366E-2</v>
          </cell>
          <cell r="P137">
            <v>2.9117647058823528</v>
          </cell>
          <cell r="Q137">
            <v>112.84737690444551</v>
          </cell>
          <cell r="R137">
            <v>3.7857103914513128E-2</v>
          </cell>
          <cell r="S137">
            <v>14.832535885167463</v>
          </cell>
          <cell r="T137">
            <v>1.1961722488038276E-2</v>
          </cell>
          <cell r="U137">
            <v>3.3</v>
          </cell>
          <cell r="V137">
            <v>48.947368421052623</v>
          </cell>
          <cell r="W137">
            <v>1.4668618083244486E-2</v>
          </cell>
          <cell r="X137">
            <v>74.477544167129253</v>
          </cell>
          <cell r="Y137">
            <v>1.5740911223227943E-2</v>
          </cell>
          <cell r="Z137">
            <v>2.8719412883618989</v>
          </cell>
          <cell r="AA137">
            <v>213.89513414937542</v>
          </cell>
          <cell r="AB137">
            <v>1.6337366312715297E-2</v>
          </cell>
          <cell r="AC137">
            <v>586.01406616267241</v>
          </cell>
        </row>
        <row r="138">
          <cell r="B138" t="str">
            <v>同行者</v>
          </cell>
          <cell r="C138" t="str">
            <v>その他</v>
          </cell>
          <cell r="D138">
            <v>23.616750136988223</v>
          </cell>
          <cell r="E138">
            <v>2.282768777614139E-2</v>
          </cell>
          <cell r="F138">
            <v>2.4333333333333331</v>
          </cell>
          <cell r="G138">
            <v>57.467425333338007</v>
          </cell>
          <cell r="H138">
            <v>2.1213044910807607E-2</v>
          </cell>
          <cell r="I138">
            <v>18.923767485583337</v>
          </cell>
          <cell r="J138">
            <v>1.4583333333333337E-2</v>
          </cell>
          <cell r="K138">
            <v>2.6428571428571428</v>
          </cell>
          <cell r="L138">
            <v>50.012814069041674</v>
          </cell>
          <cell r="M138">
            <v>1.2301540377763065E-2</v>
          </cell>
          <cell r="N138">
            <v>21.657577385701664</v>
          </cell>
          <cell r="O138">
            <v>1.8645731108930322E-2</v>
          </cell>
          <cell r="P138">
            <v>2.1578947368421053</v>
          </cell>
          <cell r="Q138">
            <v>46.734772253356226</v>
          </cell>
          <cell r="R138">
            <v>1.5678194550454935E-2</v>
          </cell>
          <cell r="S138">
            <v>26.69856459330143</v>
          </cell>
          <cell r="T138">
            <v>2.1531100478468897E-2</v>
          </cell>
          <cell r="U138">
            <v>2</v>
          </cell>
          <cell r="V138">
            <v>53.397129186602861</v>
          </cell>
          <cell r="W138">
            <v>1.6002128818084892E-2</v>
          </cell>
          <cell r="X138">
            <v>90.89665960157464</v>
          </cell>
          <cell r="Y138">
            <v>1.9199748738956073E-2</v>
          </cell>
          <cell r="Z138">
            <v>2.2840458797095575</v>
          </cell>
          <cell r="AA138">
            <v>207.61214084233876</v>
          </cell>
          <cell r="AB138">
            <v>1.5857469639957367E-2</v>
          </cell>
          <cell r="AC138">
            <v>568.80038586942123</v>
          </cell>
        </row>
        <row r="139">
          <cell r="B139" t="str">
            <v>旅行先</v>
          </cell>
          <cell r="C139" t="str">
            <v>沖縄本島</v>
          </cell>
          <cell r="D139">
            <v>895.51551221625277</v>
          </cell>
          <cell r="E139">
            <v>0.86559532505478454</v>
          </cell>
          <cell r="F139">
            <v>2.4712397300153106</v>
          </cell>
          <cell r="G139">
            <v>2213.033512633815</v>
          </cell>
          <cell r="H139">
            <v>0.81690068800401938</v>
          </cell>
          <cell r="I139">
            <v>1052.641577265643</v>
          </cell>
          <cell r="J139">
            <v>0.81120331950207469</v>
          </cell>
          <cell r="K139">
            <v>3.0204964722954539</v>
          </cell>
          <cell r="L139">
            <v>3179.5001707223973</v>
          </cell>
          <cell r="M139">
            <v>0.78205456860019462</v>
          </cell>
          <cell r="N139">
            <v>1011.5085748721135</v>
          </cell>
          <cell r="O139">
            <v>0.87084148727984345</v>
          </cell>
          <cell r="P139">
            <v>2.5199089874857794</v>
          </cell>
          <cell r="Q139">
            <v>2548.9095487391714</v>
          </cell>
          <cell r="R139">
            <v>0.85508707692001551</v>
          </cell>
          <cell r="S139">
            <v>1130.5011933174223</v>
          </cell>
          <cell r="T139">
            <v>0.91169451073985686</v>
          </cell>
          <cell r="U139">
            <v>2.593995634695879</v>
          </cell>
          <cell r="V139">
            <v>2932.5151604838757</v>
          </cell>
          <cell r="W139">
            <v>0.87882037993202733</v>
          </cell>
          <cell r="X139">
            <v>4090.1668576714324</v>
          </cell>
          <cell r="Y139">
            <v>0.86404810401654375</v>
          </cell>
          <cell r="Z139">
            <v>2.6585610736599383</v>
          </cell>
          <cell r="AA139">
            <v>10873.958392579259</v>
          </cell>
          <cell r="AB139">
            <v>0.83055578723323154</v>
          </cell>
          <cell r="AC139">
            <v>29791.666828984275</v>
          </cell>
        </row>
        <row r="140">
          <cell r="B140" t="str">
            <v>旅行先</v>
          </cell>
          <cell r="C140" t="str">
            <v>沖縄本島周辺の離島</v>
          </cell>
          <cell r="D140">
            <v>108.06642890035792</v>
          </cell>
          <cell r="E140">
            <v>0.10445580715850986</v>
          </cell>
          <cell r="F140">
            <v>3.0559440559440558</v>
          </cell>
          <cell r="G140">
            <v>330.24496104514969</v>
          </cell>
          <cell r="H140">
            <v>0.12190386379037305</v>
          </cell>
          <cell r="I140">
            <v>242.29601522738588</v>
          </cell>
          <cell r="J140">
            <v>0.18672199170124482</v>
          </cell>
          <cell r="K140">
            <v>3.5111111111111111</v>
          </cell>
          <cell r="L140">
            <v>850.72823124282149</v>
          </cell>
          <cell r="M140">
            <v>0.20925172642134141</v>
          </cell>
          <cell r="N140">
            <v>73.874221760322897</v>
          </cell>
          <cell r="O140">
            <v>6.3600782778864967E-2</v>
          </cell>
          <cell r="P140">
            <v>3.28125</v>
          </cell>
          <cell r="Q140">
            <v>242.39979015105951</v>
          </cell>
          <cell r="R140">
            <v>8.1318275145865038E-2</v>
          </cell>
          <cell r="S140">
            <v>62.14797136038186</v>
          </cell>
          <cell r="T140">
            <v>5.0119331742243436E-2</v>
          </cell>
          <cell r="U140">
            <v>3.5476190476190474</v>
          </cell>
          <cell r="V140">
            <v>220.47732696897373</v>
          </cell>
          <cell r="W140">
            <v>6.6072963872180021E-2</v>
          </cell>
          <cell r="X140">
            <v>486.3846372484486</v>
          </cell>
          <cell r="Y140">
            <v>0.10274879687342485</v>
          </cell>
          <cell r="Z140">
            <v>3.3797332060229412</v>
          </cell>
          <cell r="AA140">
            <v>1643.8503094080045</v>
          </cell>
          <cell r="AB140">
            <v>0.12555771675158217</v>
          </cell>
          <cell r="AC140">
            <v>4503.6994778301496</v>
          </cell>
        </row>
        <row r="141">
          <cell r="B141" t="str">
            <v>旅行先</v>
          </cell>
          <cell r="C141" t="str">
            <v>宮古島及び周辺離島</v>
          </cell>
          <cell r="D141">
            <v>50.632522631636235</v>
          </cell>
          <cell r="E141">
            <v>4.8940832724616509E-2</v>
          </cell>
          <cell r="F141">
            <v>3.9848484848484849</v>
          </cell>
          <cell r="G141">
            <v>201.76293109273226</v>
          </cell>
          <cell r="H141">
            <v>7.447708147320449E-2</v>
          </cell>
          <cell r="I141">
            <v>52.497469965933611</v>
          </cell>
          <cell r="J141">
            <v>4.0456431535269712E-2</v>
          </cell>
          <cell r="K141">
            <v>4.081774081774082</v>
          </cell>
          <cell r="L141">
            <v>214.28281226566111</v>
          </cell>
          <cell r="M141">
            <v>5.2706665609891422E-2</v>
          </cell>
          <cell r="N141">
            <v>45.461059544814091</v>
          </cell>
          <cell r="O141">
            <v>3.9138943248532287E-2</v>
          </cell>
          <cell r="P141">
            <v>3.125</v>
          </cell>
          <cell r="Q141">
            <v>142.06581107754403</v>
          </cell>
          <cell r="R141">
            <v>4.7659062356550937E-2</v>
          </cell>
          <cell r="S141">
            <v>51.78997613365155</v>
          </cell>
          <cell r="T141">
            <v>4.1766109785202864E-2</v>
          </cell>
          <cell r="U141">
            <v>2.8857142857142857</v>
          </cell>
          <cell r="V141">
            <v>149.45107398568018</v>
          </cell>
          <cell r="W141">
            <v>4.4787713765705922E-2</v>
          </cell>
          <cell r="X141">
            <v>200.38102827603549</v>
          </cell>
          <cell r="Y141">
            <v>4.2330509631424512E-2</v>
          </cell>
          <cell r="Z141">
            <v>3.5310859241969381</v>
          </cell>
          <cell r="AA141">
            <v>707.56262842161755</v>
          </cell>
          <cell r="AB141">
            <v>5.4043818695000363E-2</v>
          </cell>
          <cell r="AC141">
            <v>1938.5277491003221</v>
          </cell>
        </row>
        <row r="142">
          <cell r="B142" t="str">
            <v>旅行先</v>
          </cell>
          <cell r="C142" t="str">
            <v>石垣島及び周辺離島</v>
          </cell>
          <cell r="D142">
            <v>116.37923112346238</v>
          </cell>
          <cell r="E142">
            <v>0.11249086924762601</v>
          </cell>
          <cell r="F142">
            <v>3.6405228758169934</v>
          </cell>
          <cell r="G142">
            <v>423.68125317495782</v>
          </cell>
          <cell r="H142">
            <v>0.15639415545999341</v>
          </cell>
          <cell r="I142">
            <v>148.06978708340247</v>
          </cell>
          <cell r="J142">
            <v>0.11410788381742738</v>
          </cell>
          <cell r="K142">
            <v>4.0090909090909088</v>
          </cell>
          <cell r="L142">
            <v>593.62523730709529</v>
          </cell>
          <cell r="M142">
            <v>0.14601267618957522</v>
          </cell>
          <cell r="N142">
            <v>139.79275810030333</v>
          </cell>
          <cell r="O142">
            <v>0.12035225048923678</v>
          </cell>
          <cell r="P142">
            <v>3.6504065040650406</v>
          </cell>
          <cell r="Q142">
            <v>510.30039339053815</v>
          </cell>
          <cell r="R142">
            <v>0.17119135198473098</v>
          </cell>
          <cell r="S142">
            <v>128.73508353221959</v>
          </cell>
          <cell r="T142">
            <v>0.10381861575178998</v>
          </cell>
          <cell r="U142">
            <v>3.3103448275862069</v>
          </cell>
          <cell r="V142">
            <v>426.15751789976139</v>
          </cell>
          <cell r="W142">
            <v>0.12771150063884462</v>
          </cell>
          <cell r="X142">
            <v>532.97685983938766</v>
          </cell>
          <cell r="Y142">
            <v>0.11259140794346244</v>
          </cell>
          <cell r="Z142">
            <v>3.6657584015206939</v>
          </cell>
          <cell r="AA142">
            <v>1953.7644017723526</v>
          </cell>
          <cell r="AB142">
            <v>0.14922903621644257</v>
          </cell>
          <cell r="AC142">
            <v>5352.7791829379521</v>
          </cell>
        </row>
      </sheetData>
      <sheetData sheetId="17"/>
      <sheetData sheetId="18"/>
      <sheetData sheetId="19"/>
      <sheetData sheetId="20">
        <row r="80">
          <cell r="A80" t="str">
            <v>2002年度 全体単価</v>
          </cell>
        </row>
        <row r="151">
          <cell r="A151" t="str">
            <v>2002年度　消費額</v>
          </cell>
        </row>
        <row r="221">
          <cell r="A221" t="str">
            <v>2002年度　消費額構成比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ローバル観光戦略"/>
      <sheetName val="○92-03外客数"/>
      <sheetName val="○02旅行消費額"/>
      <sheetName val="02☆産業別波及効果"/>
      <sheetName val="02経済効果総括表"/>
      <sheetName val="◎国交省用原稿図"/>
      <sheetName val="○年間休日国際比較"/>
      <sheetName val="○国際比較図"/>
      <sheetName val="03データ外客消費比率"/>
      <sheetName val="○03産業間比較図"/>
      <sheetName val="○各国休暇事情"/>
      <sheetName val="○海外懇020312"/>
      <sheetName val="02国別到着地域"/>
    </sheetNames>
    <sheetDataSet>
      <sheetData sheetId="0" refreshError="1"/>
      <sheetData sheetId="1" refreshError="1"/>
      <sheetData sheetId="2">
        <row r="4">
          <cell r="B4" t="str">
            <v>国内宿泊旅行</v>
          </cell>
          <cell r="C4" t="str">
            <v>国内日帰り旅行</v>
          </cell>
          <cell r="D4" t="str">
            <v>訪日外客旅行</v>
          </cell>
          <cell r="E4" t="str">
            <v>海外旅行
（国内分）</v>
          </cell>
          <cell r="F4" t="str">
            <v>参考：海外旅行
        （海外分）</v>
          </cell>
        </row>
        <row r="5">
          <cell r="A5" t="str">
            <v>2002年</v>
          </cell>
          <cell r="B5">
            <v>12.514138755439348</v>
          </cell>
          <cell r="C5">
            <v>5.2638989758740005</v>
          </cell>
          <cell r="D5">
            <v>1.5842082490755414</v>
          </cell>
          <cell r="E5">
            <v>1.8936453029689986</v>
          </cell>
          <cell r="F5">
            <v>4.3604000000000003</v>
          </cell>
        </row>
      </sheetData>
      <sheetData sheetId="3">
        <row r="101">
          <cell r="F101" t="str">
            <v>生産波及効果</v>
          </cell>
          <cell r="L101" t="str">
            <v>雇用効果</v>
          </cell>
        </row>
        <row r="102">
          <cell r="E102" t="str">
            <v>直接効果</v>
          </cell>
          <cell r="F102" t="str">
            <v>(除迂回効果)－直接効果</v>
          </cell>
          <cell r="G102" t="str">
            <v>(含迂回効果)-（除迂回効果）</v>
          </cell>
          <cell r="K102" t="str">
            <v>直接効果</v>
          </cell>
          <cell r="L102" t="str">
            <v>(除迂回効果)－直接効果</v>
          </cell>
          <cell r="M102" t="str">
            <v>(含迂回効果)-（除迂回効果）</v>
          </cell>
        </row>
        <row r="103">
          <cell r="E103" t="str">
            <v>(兆円)</v>
          </cell>
          <cell r="F103" t="str">
            <v>(兆円)</v>
          </cell>
          <cell r="G103" t="str">
            <v>(兆円)</v>
          </cell>
          <cell r="K103" t="str">
            <v>(万人)</v>
          </cell>
          <cell r="L103" t="str">
            <v>(万人)</v>
          </cell>
          <cell r="M103" t="str">
            <v>(万人)</v>
          </cell>
        </row>
        <row r="104">
          <cell r="E104" t="str">
            <v>直接効果</v>
          </cell>
          <cell r="F104" t="str">
            <v>一次波及効果</v>
          </cell>
          <cell r="G104" t="str">
            <v>二次波及効果</v>
          </cell>
          <cell r="K104" t="str">
            <v>直接効果</v>
          </cell>
          <cell r="L104" t="str">
            <v>一次波及効果</v>
          </cell>
          <cell r="M104" t="str">
            <v>二次波及効果</v>
          </cell>
        </row>
        <row r="105">
          <cell r="E105">
            <v>0.15724540390545885</v>
          </cell>
          <cell r="F105">
            <v>0.70663722493946635</v>
          </cell>
          <cell r="G105">
            <v>0.38448591214816635</v>
          </cell>
          <cell r="K105">
            <v>4.6754275281660744</v>
          </cell>
          <cell r="L105">
            <v>21.010669004324193</v>
          </cell>
          <cell r="M105">
            <v>11.432041720789368</v>
          </cell>
        </row>
        <row r="106">
          <cell r="E106">
            <v>0.8803919012149175</v>
          </cell>
          <cell r="F106">
            <v>1.1622621457828104</v>
          </cell>
          <cell r="G106">
            <v>1.0423475578119541</v>
          </cell>
          <cell r="K106">
            <v>3.9136235011021916</v>
          </cell>
          <cell r="L106">
            <v>5.1666268645816071</v>
          </cell>
          <cell r="M106">
            <v>4.6335681790574599</v>
          </cell>
        </row>
        <row r="107">
          <cell r="E107">
            <v>0.75430844673592679</v>
          </cell>
          <cell r="F107">
            <v>0.35266539614910564</v>
          </cell>
          <cell r="G107">
            <v>0.25846411562387994</v>
          </cell>
          <cell r="K107">
            <v>7.3588203959434608</v>
          </cell>
          <cell r="L107">
            <v>3.4405041085719974</v>
          </cell>
          <cell r="M107">
            <v>2.5215029924467487</v>
          </cell>
        </row>
        <row r="108">
          <cell r="E108">
            <v>3.2433848674291881E-2</v>
          </cell>
          <cell r="F108">
            <v>0.5726316283381172</v>
          </cell>
          <cell r="G108">
            <v>0.19648023981722576</v>
          </cell>
          <cell r="K108">
            <v>0.16291919889736894</v>
          </cell>
          <cell r="L108">
            <v>2.8763988846654747</v>
          </cell>
          <cell r="M108">
            <v>0.9869443368143298</v>
          </cell>
        </row>
        <row r="109">
          <cell r="E109">
            <v>0.27159842280121205</v>
          </cell>
          <cell r="F109">
            <v>0.59474963257745661</v>
          </cell>
          <cell r="G109">
            <v>0.32503635300369238</v>
          </cell>
          <cell r="K109">
            <v>0.52360202244457299</v>
          </cell>
          <cell r="L109">
            <v>1.1465902756499116</v>
          </cell>
          <cell r="M109">
            <v>0.62662253353844621</v>
          </cell>
        </row>
        <row r="110">
          <cell r="E110">
            <v>0.35809846667612433</v>
          </cell>
          <cell r="F110">
            <v>0.44754363176765116</v>
          </cell>
          <cell r="G110">
            <v>0.18311935739069429</v>
          </cell>
          <cell r="K110">
            <v>0.14684267878336341</v>
          </cell>
          <cell r="L110">
            <v>0.1835207683830575</v>
          </cell>
          <cell r="M110">
            <v>7.5090343798253703E-2</v>
          </cell>
        </row>
        <row r="111">
          <cell r="E111">
            <v>0.23748367669497403</v>
          </cell>
          <cell r="F111">
            <v>3.4269556088490589E-2</v>
          </cell>
          <cell r="G111">
            <v>3.030895921789744E-2</v>
          </cell>
          <cell r="K111">
            <v>1.3402197362012194</v>
          </cell>
          <cell r="L111">
            <v>0.19339744128873715</v>
          </cell>
          <cell r="M111">
            <v>0.1710461362770527</v>
          </cell>
        </row>
        <row r="112">
          <cell r="E112">
            <v>0.9081366001158957</v>
          </cell>
          <cell r="F112">
            <v>1.9321469993732625</v>
          </cell>
          <cell r="G112">
            <v>1.4631415310161477</v>
          </cell>
          <cell r="K112">
            <v>5.3022992728829061</v>
          </cell>
          <cell r="L112">
            <v>8.9877609412637121</v>
          </cell>
          <cell r="M112">
            <v>6.3555226896111634</v>
          </cell>
        </row>
        <row r="113">
          <cell r="E113">
            <v>0</v>
          </cell>
          <cell r="F113">
            <v>0.30731616657303074</v>
          </cell>
          <cell r="G113">
            <v>0.14662477916569805</v>
          </cell>
          <cell r="K113">
            <v>0</v>
          </cell>
          <cell r="L113">
            <v>2.4564982195092098</v>
          </cell>
          <cell r="M113">
            <v>1.1720291612803078</v>
          </cell>
        </row>
        <row r="114">
          <cell r="E114">
            <v>0</v>
          </cell>
          <cell r="F114">
            <v>0.99267744777922984</v>
          </cell>
          <cell r="G114">
            <v>0.47668382271658133</v>
          </cell>
          <cell r="K114">
            <v>0</v>
          </cell>
          <cell r="L114">
            <v>2.4908083798804475</v>
          </cell>
          <cell r="M114">
            <v>1.0037806850360453</v>
          </cell>
        </row>
        <row r="115">
          <cell r="E115">
            <v>1.0796522138681341</v>
          </cell>
          <cell r="F115">
            <v>1.1107436710257446</v>
          </cell>
          <cell r="G115">
            <v>0.92015615623919988</v>
          </cell>
          <cell r="K115">
            <v>8.7305415618994466</v>
          </cell>
          <cell r="L115">
            <v>8.9819607276713676</v>
          </cell>
          <cell r="M115">
            <v>7.4407864516870799</v>
          </cell>
        </row>
        <row r="116">
          <cell r="E116">
            <v>1.2049715852043439</v>
          </cell>
          <cell r="F116">
            <v>0.28311064643537154</v>
          </cell>
          <cell r="G116">
            <v>1.0567435153019944</v>
          </cell>
          <cell r="K116">
            <v>27.223837606255568</v>
          </cell>
          <cell r="L116">
            <v>6.3962987657103607</v>
          </cell>
          <cell r="M116">
            <v>23.874931330572782</v>
          </cell>
        </row>
        <row r="117">
          <cell r="E117">
            <v>6.6808509660588322E-2</v>
          </cell>
          <cell r="F117">
            <v>2.2335943976929213</v>
          </cell>
          <cell r="G117">
            <v>2.5455984444809925</v>
          </cell>
          <cell r="K117">
            <v>0.38545214612531403</v>
          </cell>
          <cell r="L117">
            <v>10.307286567739911</v>
          </cell>
          <cell r="M117">
            <v>6.0710528882359913</v>
          </cell>
        </row>
        <row r="118">
          <cell r="E118">
            <v>1.786829126917399</v>
          </cell>
          <cell r="F118">
            <v>9.5939405983240925E-2</v>
          </cell>
          <cell r="G118">
            <v>0.14451518392193111</v>
          </cell>
          <cell r="K118">
            <v>7.8767851713287227</v>
          </cell>
          <cell r="L118">
            <v>0.42292465407623181</v>
          </cell>
          <cell r="M118">
            <v>0.63705870953195498</v>
          </cell>
        </row>
        <row r="119">
          <cell r="E119">
            <v>0.98262150166411477</v>
          </cell>
          <cell r="F119">
            <v>0.30943295942804744</v>
          </cell>
          <cell r="G119">
            <v>0.32507535200218263</v>
          </cell>
          <cell r="K119">
            <v>11.704508922576235</v>
          </cell>
          <cell r="L119">
            <v>3.6858147602419948</v>
          </cell>
          <cell r="M119">
            <v>3.8721393248320681</v>
          </cell>
        </row>
        <row r="120">
          <cell r="E120">
            <v>1.8524402104799074</v>
          </cell>
          <cell r="F120">
            <v>3.8927644700193699E-2</v>
          </cell>
          <cell r="G120">
            <v>4.7814931609381571E-2</v>
          </cell>
          <cell r="K120">
            <v>4.4298414027647288</v>
          </cell>
          <cell r="L120">
            <v>9.3089801889129825E-2</v>
          </cell>
          <cell r="M120">
            <v>0.11434245624517558</v>
          </cell>
        </row>
        <row r="121">
          <cell r="E121">
            <v>1.3590493014757787</v>
          </cell>
          <cell r="F121">
            <v>0.94369587632191931</v>
          </cell>
          <cell r="G121">
            <v>0.12348360175947937</v>
          </cell>
          <cell r="K121">
            <v>7.9392919838926135</v>
          </cell>
          <cell r="L121">
            <v>5.5128810249777818</v>
          </cell>
          <cell r="M121">
            <v>0.7213663025518201</v>
          </cell>
        </row>
        <row r="122">
          <cell r="E122">
            <v>0.1848441013728655</v>
          </cell>
          <cell r="F122">
            <v>0.49723320899446766</v>
          </cell>
          <cell r="G122">
            <v>0.1830227952911814</v>
          </cell>
          <cell r="K122">
            <v>0.75107019058905533</v>
          </cell>
          <cell r="L122">
            <v>0.97376805460553817</v>
          </cell>
          <cell r="M122">
            <v>0.36290777169640964</v>
          </cell>
        </row>
        <row r="123">
          <cell r="E123">
            <v>0.11410066541022969</v>
          </cell>
          <cell r="F123">
            <v>0.38461927332854695</v>
          </cell>
          <cell r="G123">
            <v>0.29625645054311128</v>
          </cell>
          <cell r="K123">
            <v>0.4870660603337062</v>
          </cell>
          <cell r="L123">
            <v>1.6418396291995048</v>
          </cell>
          <cell r="M123">
            <v>1.2646417240047385</v>
          </cell>
        </row>
        <row r="124">
          <cell r="E124">
            <v>0.80379939804917622</v>
          </cell>
          <cell r="F124">
            <v>8.00995929562755E-2</v>
          </cell>
          <cell r="G124">
            <v>0.35954928948281556</v>
          </cell>
          <cell r="K124">
            <v>5.0315763640136506</v>
          </cell>
          <cell r="L124">
            <v>0.50140273762839271</v>
          </cell>
          <cell r="M124">
            <v>2.2506855703678403</v>
          </cell>
        </row>
        <row r="125">
          <cell r="E125">
            <v>2.2046549544770353</v>
          </cell>
          <cell r="F125">
            <v>0</v>
          </cell>
          <cell r="G125">
            <v>0.43790592069625106</v>
          </cell>
          <cell r="K125">
            <v>34.169785022730473</v>
          </cell>
          <cell r="L125">
            <v>0</v>
          </cell>
          <cell r="M125">
            <v>6.7870716639743476</v>
          </cell>
        </row>
        <row r="126">
          <cell r="E126">
            <v>4.2994145977641809</v>
          </cell>
          <cell r="F126">
            <v>0</v>
          </cell>
          <cell r="G126">
            <v>0.14281048968904542</v>
          </cell>
          <cell r="K126">
            <v>36.365546175240176</v>
          </cell>
          <cell r="L126">
            <v>0</v>
          </cell>
          <cell r="M126">
            <v>1.2079275768836795</v>
          </cell>
        </row>
        <row r="127">
          <cell r="E127">
            <v>1.1304368647223302</v>
          </cell>
          <cell r="F127">
            <v>2.6370422518137402</v>
          </cell>
          <cell r="G127">
            <v>1.9204392959179903</v>
          </cell>
          <cell r="K127">
            <v>18.725361635550495</v>
          </cell>
          <cell r="L127">
            <v>20.340438947549497</v>
          </cell>
          <cell r="M127">
            <v>20.022064781654404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92-03外客数"/>
      <sheetName val="0409"/>
      <sheetName val="時系列表_観光客数"/>
      <sheetName val="◎訪沖外国人旅行者数の推移（対象４国のみ）"/>
      <sheetName val="Sheet1 (2)理事会用"/>
    </sheetNames>
    <sheetDataSet>
      <sheetData sheetId="0">
        <row r="38">
          <cell r="F38" t="str">
            <v>９２年</v>
          </cell>
          <cell r="G38" t="str">
            <v>９３年</v>
          </cell>
          <cell r="H38" t="str">
            <v>９４年</v>
          </cell>
          <cell r="I38" t="str">
            <v>９５年</v>
          </cell>
          <cell r="J38" t="str">
            <v>９６年</v>
          </cell>
          <cell r="K38" t="str">
            <v>９７年</v>
          </cell>
          <cell r="L38" t="str">
            <v>９８年</v>
          </cell>
          <cell r="M38" t="str">
            <v>９９年</v>
          </cell>
          <cell r="N38" t="str">
            <v>００年</v>
          </cell>
          <cell r="O38" t="str">
            <v>０1年</v>
          </cell>
          <cell r="P38" t="str">
            <v>０２年</v>
          </cell>
        </row>
        <row r="57">
          <cell r="F57">
            <v>3582</v>
          </cell>
          <cell r="G57">
            <v>3410</v>
          </cell>
          <cell r="H57">
            <v>3468</v>
          </cell>
          <cell r="I57">
            <v>3345</v>
          </cell>
          <cell r="J57">
            <v>3837</v>
          </cell>
          <cell r="K57">
            <v>4218</v>
          </cell>
          <cell r="L57">
            <v>4106</v>
          </cell>
          <cell r="M57">
            <v>4437.8630000000003</v>
          </cell>
          <cell r="N57">
            <v>4757.1459999999997</v>
          </cell>
          <cell r="O57">
            <v>4771.5550000000003</v>
          </cell>
          <cell r="P57">
            <v>5238.9629999999997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アンケート4_6月集計"/>
      <sheetName val="グラフ"/>
      <sheetName val="×費用単純集計"/>
      <sheetName val="◎4_6泊数計算"/>
      <sheetName val="×4_6月出費分布(日数） "/>
      <sheetName val="△4_6月出費分布(泊数）"/>
    </sheetNames>
    <sheetDataSet>
      <sheetData sheetId="0">
        <row r="1510">
          <cell r="P1510" t="str">
            <v>泊数(参考)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3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securepartnernet.hktb.com/filemanager/publication/235/Default.html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2.xml"/><Relationship Id="rId2" Type="http://schemas.openxmlformats.org/officeDocument/2006/relationships/printerSettings" Target="../printerSettings/printerSettings43.bin"/><Relationship Id="rId1" Type="http://schemas.openxmlformats.org/officeDocument/2006/relationships/hyperlink" Target="http://koreajoongangdaily.joins.com/news/article/Article.aspx?aid=3017752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control" Target="../activeX/activeX14.xml"/><Relationship Id="rId3" Type="http://schemas.openxmlformats.org/officeDocument/2006/relationships/printerSettings" Target="../printerSettings/printerSettings46.bin"/><Relationship Id="rId7" Type="http://schemas.openxmlformats.org/officeDocument/2006/relationships/image" Target="../media/image13.emf"/><Relationship Id="rId12" Type="http://schemas.openxmlformats.org/officeDocument/2006/relationships/control" Target="../activeX/activeX13.xml"/><Relationship Id="rId2" Type="http://schemas.openxmlformats.org/officeDocument/2006/relationships/hyperlink" Target="http://www.globalnote.jp/p-data-g/?dno=20&amp;post_no=12796&#12288;" TargetMode="External"/><Relationship Id="rId1" Type="http://schemas.openxmlformats.org/officeDocument/2006/relationships/hyperlink" Target="http://www.globalnote.jp/p-cotime/?dno=8870&amp;c_code=764&amp;post_no=1339" TargetMode="External"/><Relationship Id="rId6" Type="http://schemas.openxmlformats.org/officeDocument/2006/relationships/control" Target="../activeX/activeX8.xml"/><Relationship Id="rId11" Type="http://schemas.openxmlformats.org/officeDocument/2006/relationships/control" Target="../activeX/activeX12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16.xml"/><Relationship Id="rId10" Type="http://schemas.openxmlformats.org/officeDocument/2006/relationships/control" Target="../activeX/activeX11.xml"/><Relationship Id="rId4" Type="http://schemas.openxmlformats.org/officeDocument/2006/relationships/drawing" Target="../drawings/drawing45.xml"/><Relationship Id="rId9" Type="http://schemas.openxmlformats.org/officeDocument/2006/relationships/control" Target="../activeX/activeX10.xml"/><Relationship Id="rId14" Type="http://schemas.openxmlformats.org/officeDocument/2006/relationships/control" Target="../activeX/activeX1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4.xml"/><Relationship Id="rId2" Type="http://schemas.openxmlformats.org/officeDocument/2006/relationships/printerSettings" Target="../printerSettings/printerSettings66.bin"/><Relationship Id="rId1" Type="http://schemas.openxmlformats.org/officeDocument/2006/relationships/hyperlink" Target="http://www.italiantouristboard.co.uk/t/docs/158.pdf" TargetMode="Externa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0.xml"/><Relationship Id="rId2" Type="http://schemas.openxmlformats.org/officeDocument/2006/relationships/printerSettings" Target="../printerSettings/printerSettings72.bin"/><Relationship Id="rId1" Type="http://schemas.openxmlformats.org/officeDocument/2006/relationships/hyperlink" Target="http://en.calameo.com/read/000674014b1fa387ffe83" TargetMode="External"/></Relationships>
</file>

<file path=xl/worksheets/_rels/sheet7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1.xml"/><Relationship Id="rId2" Type="http://schemas.openxmlformats.org/officeDocument/2006/relationships/printerSettings" Target="../printerSettings/printerSettings73.bin"/><Relationship Id="rId1" Type="http://schemas.openxmlformats.org/officeDocument/2006/relationships/hyperlink" Target="http://en.calameo.com/read/000674014b1fa387ffe83" TargetMode="External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14"/>
  <sheetViews>
    <sheetView workbookViewId="0">
      <selection activeCell="M2" sqref="M2"/>
    </sheetView>
  </sheetViews>
  <sheetFormatPr defaultRowHeight="13.2"/>
  <cols>
    <col min="4" max="4" width="11.21875" customWidth="1"/>
    <col min="5" max="5" width="10.77734375" customWidth="1"/>
    <col min="6" max="7" width="10.33203125" customWidth="1"/>
    <col min="8" max="8" width="10.88671875" customWidth="1"/>
    <col min="9" max="9" width="12.109375" customWidth="1"/>
    <col min="10" max="10" width="12" customWidth="1"/>
    <col min="11" max="11" width="11.33203125" customWidth="1"/>
    <col min="14" max="14" width="10.77734375" customWidth="1"/>
  </cols>
  <sheetData>
    <row r="2" spans="4:11" ht="13.8" thickBot="1">
      <c r="D2" s="1388" t="s">
        <v>961</v>
      </c>
      <c r="E2" s="1388"/>
      <c r="F2" s="1388"/>
      <c r="G2" s="1388"/>
      <c r="H2" s="1388"/>
      <c r="I2" s="1388"/>
      <c r="J2" s="1388"/>
      <c r="K2" s="1388"/>
    </row>
    <row r="3" spans="4:11">
      <c r="D3" s="1389" t="s">
        <v>963</v>
      </c>
      <c r="E3" s="1390"/>
      <c r="F3" s="1390"/>
      <c r="G3" s="1391"/>
      <c r="H3" s="1398" t="s">
        <v>931</v>
      </c>
      <c r="I3" s="1399"/>
      <c r="J3" s="1399"/>
      <c r="K3" s="1400"/>
    </row>
    <row r="4" spans="4:11" ht="13.8" thickBot="1">
      <c r="D4" s="1394" t="s">
        <v>930</v>
      </c>
      <c r="E4" s="1392"/>
      <c r="F4" s="1392" t="s">
        <v>934</v>
      </c>
      <c r="G4" s="1393"/>
      <c r="H4" s="1401"/>
      <c r="I4" s="1402"/>
      <c r="J4" s="1402"/>
      <c r="K4" s="1403"/>
    </row>
    <row r="5" spans="4:11">
      <c r="D5" s="993" t="s">
        <v>186</v>
      </c>
      <c r="E5" s="995">
        <v>2274949</v>
      </c>
      <c r="F5" s="995" t="s">
        <v>10</v>
      </c>
      <c r="G5" s="996">
        <v>2307946</v>
      </c>
      <c r="H5" s="993" t="s">
        <v>10</v>
      </c>
      <c r="I5" s="983">
        <v>219557</v>
      </c>
      <c r="J5" s="544" t="s">
        <v>118</v>
      </c>
      <c r="K5" s="1333">
        <v>-36978</v>
      </c>
    </row>
    <row r="6" spans="4:11">
      <c r="D6" s="986" t="s">
        <v>10</v>
      </c>
      <c r="E6" s="922">
        <v>1504914</v>
      </c>
      <c r="F6" s="922" t="s">
        <v>186</v>
      </c>
      <c r="G6" s="987">
        <v>1681951</v>
      </c>
      <c r="H6" s="774" t="s">
        <v>113</v>
      </c>
      <c r="I6" s="919">
        <v>137384</v>
      </c>
      <c r="J6" s="793" t="s">
        <v>14</v>
      </c>
      <c r="K6" s="1334">
        <v>-38862</v>
      </c>
    </row>
    <row r="7" spans="4:11">
      <c r="D7" s="774" t="s">
        <v>14</v>
      </c>
      <c r="E7" s="919">
        <v>1329469</v>
      </c>
      <c r="F7" s="919" t="s">
        <v>14</v>
      </c>
      <c r="G7" s="988">
        <v>1050025</v>
      </c>
      <c r="H7" s="774" t="s">
        <v>115</v>
      </c>
      <c r="I7" s="919">
        <v>53096</v>
      </c>
      <c r="J7" s="920" t="s">
        <v>296</v>
      </c>
      <c r="K7" s="1334">
        <v>-39619</v>
      </c>
    </row>
    <row r="8" spans="4:11">
      <c r="D8" s="774" t="s">
        <v>248</v>
      </c>
      <c r="E8" s="919">
        <v>624939</v>
      </c>
      <c r="F8" s="919" t="s">
        <v>248</v>
      </c>
      <c r="G8" s="988">
        <v>648494</v>
      </c>
      <c r="H8" s="774" t="s">
        <v>121</v>
      </c>
      <c r="I8" s="919">
        <v>32728</v>
      </c>
      <c r="J8" s="921" t="s">
        <v>933</v>
      </c>
      <c r="K8" s="1334">
        <v>-75726</v>
      </c>
    </row>
    <row r="9" spans="4:11" ht="13.8" thickBot="1">
      <c r="D9" s="997" t="s">
        <v>209</v>
      </c>
      <c r="E9" s="998">
        <v>567217</v>
      </c>
      <c r="F9" s="998" t="s">
        <v>113</v>
      </c>
      <c r="G9" s="999">
        <v>625806</v>
      </c>
      <c r="H9" s="990" t="s">
        <v>19</v>
      </c>
      <c r="I9" s="991">
        <v>30176</v>
      </c>
      <c r="J9" s="992" t="s">
        <v>962</v>
      </c>
      <c r="K9" s="1335">
        <v>-182356</v>
      </c>
    </row>
    <row r="10" spans="4:11" ht="13.8" thickBot="1">
      <c r="D10" s="1404" t="s">
        <v>935</v>
      </c>
      <c r="E10" s="1405"/>
      <c r="F10" s="1405"/>
      <c r="G10" s="1406"/>
      <c r="H10" s="1395" t="s">
        <v>932</v>
      </c>
      <c r="I10" s="1396"/>
      <c r="J10" s="1396"/>
      <c r="K10" s="1397"/>
    </row>
    <row r="11" spans="4:11">
      <c r="D11" s="706" t="s">
        <v>10</v>
      </c>
      <c r="E11" s="983">
        <v>182383</v>
      </c>
      <c r="F11" s="544" t="s">
        <v>14</v>
      </c>
      <c r="G11" s="1000">
        <v>70680</v>
      </c>
      <c r="H11" s="993" t="s">
        <v>186</v>
      </c>
      <c r="I11" s="983">
        <v>330602</v>
      </c>
      <c r="J11" s="994" t="s">
        <v>343</v>
      </c>
      <c r="K11" s="984">
        <v>-58434</v>
      </c>
    </row>
    <row r="12" spans="4:11" ht="13.8" thickBot="1">
      <c r="D12" s="743" t="s">
        <v>248</v>
      </c>
      <c r="E12" s="982">
        <v>170667</v>
      </c>
      <c r="F12" s="795" t="s">
        <v>111</v>
      </c>
      <c r="G12" s="698">
        <v>57775</v>
      </c>
      <c r="H12" s="986" t="s">
        <v>14</v>
      </c>
      <c r="I12" s="919">
        <v>285370</v>
      </c>
      <c r="J12" s="793" t="s">
        <v>118</v>
      </c>
      <c r="K12" s="981">
        <v>-58882</v>
      </c>
    </row>
    <row r="13" spans="4:11">
      <c r="D13" s="908" t="s">
        <v>936</v>
      </c>
      <c r="H13" s="986" t="s">
        <v>248</v>
      </c>
      <c r="I13" s="919">
        <v>135608</v>
      </c>
      <c r="J13" s="793" t="s">
        <v>113</v>
      </c>
      <c r="K13" s="981">
        <v>-146920</v>
      </c>
    </row>
    <row r="14" spans="4:11" ht="13.8" thickBot="1">
      <c r="D14" s="923" t="s">
        <v>937</v>
      </c>
      <c r="H14" s="989" t="s">
        <v>129</v>
      </c>
      <c r="I14" s="982">
        <v>105871</v>
      </c>
      <c r="J14" s="795" t="s">
        <v>10</v>
      </c>
      <c r="K14" s="985">
        <v>-484082</v>
      </c>
    </row>
  </sheetData>
  <mergeCells count="7">
    <mergeCell ref="D2:K2"/>
    <mergeCell ref="D3:G3"/>
    <mergeCell ref="F4:G4"/>
    <mergeCell ref="D4:E4"/>
    <mergeCell ref="H10:K10"/>
    <mergeCell ref="H3:K4"/>
    <mergeCell ref="D10:G10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"/>
  <sheetViews>
    <sheetView workbookViewId="0">
      <selection activeCell="J2" sqref="J2"/>
    </sheetView>
  </sheetViews>
  <sheetFormatPr defaultRowHeight="13.2"/>
  <cols>
    <col min="3" max="3" width="11.88671875" customWidth="1"/>
    <col min="4" max="4" width="9.6640625" customWidth="1"/>
    <col min="5" max="5" width="12.5546875" customWidth="1"/>
    <col min="7" max="7" width="10.6640625" customWidth="1"/>
    <col min="8" max="8" width="9.77734375" customWidth="1"/>
    <col min="9" max="9" width="12.6640625" customWidth="1"/>
    <col min="10" max="10" width="10.6640625" customWidth="1"/>
    <col min="11" max="11" width="8.77734375" customWidth="1"/>
    <col min="12" max="12" width="13.88671875" customWidth="1"/>
  </cols>
  <sheetData>
    <row r="1" spans="3:8" s="787" customFormat="1"/>
    <row r="2" spans="3:8" ht="13.8" thickBot="1">
      <c r="C2" s="1418" t="s">
        <v>970</v>
      </c>
      <c r="D2" s="1418"/>
      <c r="E2" s="1418"/>
      <c r="F2" s="1418"/>
      <c r="G2" s="1418"/>
      <c r="H2" s="1418"/>
    </row>
    <row r="3" spans="3:8" ht="13.8" thickBot="1">
      <c r="C3" s="1419" t="s">
        <v>184</v>
      </c>
      <c r="D3" s="1440"/>
      <c r="E3" s="1440"/>
      <c r="F3" s="1420"/>
      <c r="G3" s="1395" t="s">
        <v>154</v>
      </c>
      <c r="H3" s="1397"/>
    </row>
    <row r="4" spans="3:8">
      <c r="C4" s="117" t="s">
        <v>65</v>
      </c>
      <c r="D4" s="118" t="s">
        <v>159</v>
      </c>
      <c r="E4" s="119" t="s">
        <v>92</v>
      </c>
      <c r="F4" s="125" t="s">
        <v>155</v>
      </c>
      <c r="G4" s="100" t="s">
        <v>244</v>
      </c>
      <c r="H4" s="101" t="s">
        <v>164</v>
      </c>
    </row>
    <row r="5" spans="3:8">
      <c r="C5" s="120" t="s">
        <v>242</v>
      </c>
      <c r="D5" s="115" t="s">
        <v>160</v>
      </c>
      <c r="E5" s="116" t="s">
        <v>93</v>
      </c>
      <c r="F5" s="126" t="s">
        <v>156</v>
      </c>
      <c r="G5" s="127" t="s">
        <v>660</v>
      </c>
      <c r="H5" s="128" t="s">
        <v>165</v>
      </c>
    </row>
    <row r="6" spans="3:8">
      <c r="C6" s="120" t="s">
        <v>243</v>
      </c>
      <c r="D6" s="115" t="s">
        <v>161</v>
      </c>
      <c r="E6" s="116" t="s">
        <v>94</v>
      </c>
      <c r="F6" s="126" t="s">
        <v>157</v>
      </c>
      <c r="G6" s="127" t="s">
        <v>245</v>
      </c>
      <c r="H6" s="128" t="s">
        <v>166</v>
      </c>
    </row>
    <row r="7" spans="3:8" ht="13.8" thickBot="1">
      <c r="C7" s="120" t="s">
        <v>90</v>
      </c>
      <c r="D7" s="115" t="s">
        <v>162</v>
      </c>
      <c r="E7" s="116" t="s">
        <v>95</v>
      </c>
      <c r="F7" s="126" t="s">
        <v>158</v>
      </c>
      <c r="G7" s="127" t="s">
        <v>246</v>
      </c>
      <c r="H7" s="128" t="s">
        <v>167</v>
      </c>
    </row>
    <row r="8" spans="3:8" ht="13.8" thickBot="1">
      <c r="C8" s="121" t="s">
        <v>91</v>
      </c>
      <c r="D8" s="122" t="s">
        <v>163</v>
      </c>
      <c r="E8" s="123" t="s">
        <v>96</v>
      </c>
      <c r="F8" s="124" t="s">
        <v>85</v>
      </c>
      <c r="G8" s="129" t="s">
        <v>659</v>
      </c>
      <c r="H8" s="130" t="s">
        <v>168</v>
      </c>
    </row>
    <row r="9" spans="3:8">
      <c r="C9" s="180" t="s">
        <v>185</v>
      </c>
    </row>
  </sheetData>
  <mergeCells count="3">
    <mergeCell ref="G3:H3"/>
    <mergeCell ref="C3:F3"/>
    <mergeCell ref="C2:H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8"/>
  <sheetViews>
    <sheetView workbookViewId="0">
      <selection activeCell="H2" sqref="H2"/>
    </sheetView>
  </sheetViews>
  <sheetFormatPr defaultRowHeight="13.2"/>
  <cols>
    <col min="2" max="2" width="8" customWidth="1"/>
    <col min="3" max="3" width="13" customWidth="1"/>
    <col min="4" max="4" width="9.6640625" customWidth="1"/>
    <col min="5" max="5" width="12.5546875" customWidth="1"/>
    <col min="6" max="6" width="10.21875" customWidth="1"/>
    <col min="7" max="7" width="10.6640625" customWidth="1"/>
    <col min="8" max="8" width="9.77734375" customWidth="1"/>
    <col min="9" max="9" width="12.6640625" customWidth="1"/>
    <col min="10" max="10" width="10.6640625" customWidth="1"/>
    <col min="11" max="11" width="8.77734375" customWidth="1"/>
    <col min="12" max="12" width="13.88671875" customWidth="1"/>
  </cols>
  <sheetData>
    <row r="2" spans="3:6" ht="13.8" thickBot="1">
      <c r="C2" s="1388" t="s">
        <v>971</v>
      </c>
      <c r="D2" s="1388"/>
      <c r="E2" s="1388"/>
      <c r="F2" s="1388"/>
    </row>
    <row r="3" spans="3:6">
      <c r="C3" s="117" t="s">
        <v>75</v>
      </c>
      <c r="D3" s="101">
        <v>66453</v>
      </c>
      <c r="E3" s="177" t="s">
        <v>97</v>
      </c>
      <c r="F3" s="101">
        <v>16690</v>
      </c>
    </row>
    <row r="4" spans="3:6">
      <c r="C4" s="120" t="s">
        <v>87</v>
      </c>
      <c r="D4" s="128">
        <v>49178</v>
      </c>
      <c r="E4" s="178" t="s">
        <v>98</v>
      </c>
      <c r="F4" s="128">
        <v>15058</v>
      </c>
    </row>
    <row r="5" spans="3:6">
      <c r="C5" s="120" t="s">
        <v>86</v>
      </c>
      <c r="D5" s="128">
        <v>47131</v>
      </c>
      <c r="E5" s="178" t="s">
        <v>99</v>
      </c>
      <c r="F5" s="128">
        <v>10231</v>
      </c>
    </row>
    <row r="6" spans="3:6">
      <c r="C6" s="120" t="s">
        <v>88</v>
      </c>
      <c r="D6" s="128">
        <v>31362</v>
      </c>
      <c r="E6" s="178" t="s">
        <v>100</v>
      </c>
      <c r="F6" s="128">
        <v>10058</v>
      </c>
    </row>
    <row r="7" spans="3:6" ht="13.8" thickBot="1">
      <c r="C7" s="121" t="s">
        <v>89</v>
      </c>
      <c r="D7" s="130">
        <v>24480</v>
      </c>
      <c r="E7" s="179" t="s">
        <v>101</v>
      </c>
      <c r="F7" s="130">
        <v>9369</v>
      </c>
    </row>
    <row r="8" spans="3:6">
      <c r="C8" s="589" t="s">
        <v>185</v>
      </c>
    </row>
  </sheetData>
  <mergeCells count="1">
    <mergeCell ref="C2:F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workbookViewId="0">
      <selection activeCell="N15" sqref="N15"/>
    </sheetView>
  </sheetViews>
  <sheetFormatPr defaultRowHeight="13.2"/>
  <cols>
    <col min="2" max="2" width="10.109375" customWidth="1"/>
    <col min="3" max="3" width="11" customWidth="1"/>
    <col min="4" max="4" width="5.77734375" customWidth="1"/>
    <col min="5" max="5" width="6.21875" customWidth="1"/>
    <col min="6" max="6" width="7.44140625" customWidth="1"/>
    <col min="7" max="7" width="7.88671875" customWidth="1"/>
    <col min="8" max="8" width="8" customWidth="1"/>
    <col min="10" max="10" width="6.44140625" customWidth="1"/>
    <col min="11" max="11" width="6.21875" customWidth="1"/>
    <col min="12" max="12" width="7.5546875" customWidth="1"/>
    <col min="13" max="13" width="7.33203125" customWidth="1"/>
    <col min="14" max="14" width="7.109375" customWidth="1"/>
  </cols>
  <sheetData>
    <row r="1" spans="3:14" ht="13.8" thickBot="1">
      <c r="C1" s="1418" t="s">
        <v>973</v>
      </c>
      <c r="D1" s="1418"/>
      <c r="E1" s="1418"/>
      <c r="F1" s="1418"/>
      <c r="G1" s="1418"/>
      <c r="H1" s="1418"/>
      <c r="I1" s="1418"/>
      <c r="J1" s="1418"/>
      <c r="K1" s="1418"/>
      <c r="L1" s="1418"/>
      <c r="M1" s="1418"/>
      <c r="N1" s="1418"/>
    </row>
    <row r="2" spans="3:14" s="908" customFormat="1" ht="13.8" thickBot="1">
      <c r="C2" s="1419" t="s">
        <v>972</v>
      </c>
      <c r="D2" s="1440"/>
      <c r="E2" s="1440"/>
      <c r="F2" s="1440"/>
      <c r="G2" s="1440"/>
      <c r="H2" s="1440"/>
      <c r="I2" s="1440"/>
      <c r="J2" s="1440"/>
      <c r="K2" s="1440"/>
      <c r="L2" s="1440"/>
      <c r="M2" s="1440"/>
      <c r="N2" s="1420"/>
    </row>
    <row r="3" spans="3:14" ht="13.8" thickBot="1">
      <c r="C3" s="134" t="s">
        <v>64</v>
      </c>
      <c r="D3" s="1441" t="s">
        <v>126</v>
      </c>
      <c r="E3" s="1442"/>
      <c r="F3" s="134">
        <v>2008</v>
      </c>
      <c r="G3" s="135">
        <v>2012</v>
      </c>
      <c r="H3" s="135">
        <v>2014</v>
      </c>
      <c r="I3" s="134" t="s">
        <v>64</v>
      </c>
      <c r="J3" s="1441" t="s">
        <v>126</v>
      </c>
      <c r="K3" s="1442"/>
      <c r="L3" s="134">
        <v>2008</v>
      </c>
      <c r="M3" s="135">
        <v>2012</v>
      </c>
      <c r="N3" s="135">
        <v>2014</v>
      </c>
    </row>
    <row r="4" spans="3:14" ht="13.2" customHeight="1">
      <c r="C4" s="1447" t="s">
        <v>939</v>
      </c>
      <c r="D4" s="906" t="s">
        <v>124</v>
      </c>
      <c r="E4" s="1449" t="s">
        <v>119</v>
      </c>
      <c r="F4" s="137">
        <v>14490</v>
      </c>
      <c r="G4" s="137">
        <v>17972</v>
      </c>
      <c r="H4" s="142">
        <v>19700</v>
      </c>
      <c r="I4" s="1447" t="s">
        <v>117</v>
      </c>
      <c r="J4" s="906" t="s">
        <v>124</v>
      </c>
      <c r="K4" s="1453" t="s">
        <v>123</v>
      </c>
      <c r="L4" s="137">
        <v>18973</v>
      </c>
      <c r="M4" s="137">
        <v>18409</v>
      </c>
      <c r="N4" s="142">
        <v>19205</v>
      </c>
    </row>
    <row r="5" spans="3:14" ht="13.8" customHeight="1" thickBot="1">
      <c r="C5" s="1448"/>
      <c r="D5" s="143" t="s">
        <v>125</v>
      </c>
      <c r="E5" s="1450"/>
      <c r="F5" s="138">
        <v>10490</v>
      </c>
      <c r="G5" s="138">
        <v>12342</v>
      </c>
      <c r="H5" s="141">
        <v>14596</v>
      </c>
      <c r="I5" s="1444"/>
      <c r="J5" s="143" t="s">
        <v>125</v>
      </c>
      <c r="K5" s="1454"/>
      <c r="L5" s="138">
        <v>14342</v>
      </c>
      <c r="M5" s="138">
        <v>16885</v>
      </c>
      <c r="N5" s="141">
        <v>18528</v>
      </c>
    </row>
    <row r="6" spans="3:14" ht="13.2" customHeight="1">
      <c r="C6" s="1445" t="s">
        <v>9</v>
      </c>
      <c r="D6" s="791" t="s">
        <v>124</v>
      </c>
      <c r="E6" s="1451" t="s">
        <v>119</v>
      </c>
      <c r="F6" s="136">
        <v>14725</v>
      </c>
      <c r="G6" s="136">
        <v>13319</v>
      </c>
      <c r="H6" s="145">
        <v>16605</v>
      </c>
      <c r="I6" s="1447" t="s">
        <v>111</v>
      </c>
      <c r="J6" s="907" t="s">
        <v>124</v>
      </c>
      <c r="K6" s="1449" t="s">
        <v>112</v>
      </c>
      <c r="L6" s="139">
        <v>46185</v>
      </c>
      <c r="M6" s="139">
        <v>50446</v>
      </c>
      <c r="N6" s="140">
        <v>57668</v>
      </c>
    </row>
    <row r="7" spans="3:14" ht="13.8" customHeight="1" thickBot="1">
      <c r="C7" s="1446"/>
      <c r="D7" s="792" t="s">
        <v>125</v>
      </c>
      <c r="E7" s="1452"/>
      <c r="F7" s="60">
        <v>10245</v>
      </c>
      <c r="G7" s="60">
        <v>10734</v>
      </c>
      <c r="H7" s="146">
        <v>12565</v>
      </c>
      <c r="I7" s="1448"/>
      <c r="J7" s="143" t="s">
        <v>125</v>
      </c>
      <c r="K7" s="1450"/>
      <c r="L7" s="138">
        <v>34338</v>
      </c>
      <c r="M7" s="138">
        <v>37918</v>
      </c>
      <c r="N7" s="141">
        <v>48733</v>
      </c>
    </row>
    <row r="8" spans="3:14" ht="13.2" customHeight="1">
      <c r="C8" s="1443" t="s">
        <v>113</v>
      </c>
      <c r="D8" s="907" t="s">
        <v>124</v>
      </c>
      <c r="E8" s="1449" t="s">
        <v>112</v>
      </c>
      <c r="F8" s="139">
        <v>24908</v>
      </c>
      <c r="G8" s="139">
        <v>29775</v>
      </c>
      <c r="H8" s="140">
        <v>38112</v>
      </c>
      <c r="I8" s="1443" t="s">
        <v>114</v>
      </c>
      <c r="J8" s="907" t="s">
        <v>124</v>
      </c>
      <c r="K8" s="1449" t="s">
        <v>112</v>
      </c>
      <c r="L8" s="139">
        <v>32819</v>
      </c>
      <c r="M8" s="139">
        <v>33678</v>
      </c>
      <c r="N8" s="140">
        <v>35963</v>
      </c>
    </row>
    <row r="9" spans="3:14" ht="13.8" customHeight="1" thickBot="1">
      <c r="C9" s="1444"/>
      <c r="D9" s="143" t="s">
        <v>125</v>
      </c>
      <c r="E9" s="1450"/>
      <c r="F9" s="138">
        <v>47313</v>
      </c>
      <c r="G9" s="138">
        <v>45202</v>
      </c>
      <c r="H9" s="141">
        <v>48445</v>
      </c>
      <c r="I9" s="1444"/>
      <c r="J9" s="143" t="s">
        <v>125</v>
      </c>
      <c r="K9" s="1450"/>
      <c r="L9" s="138">
        <v>25588</v>
      </c>
      <c r="M9" s="138">
        <v>25624</v>
      </c>
      <c r="N9" s="141">
        <v>26781</v>
      </c>
    </row>
    <row r="10" spans="3:14" s="908" customFormat="1" ht="13.8" customHeight="1">
      <c r="C10" s="908" t="s">
        <v>1146</v>
      </c>
    </row>
    <row r="11" spans="3:14" s="908" customFormat="1"/>
    <row r="12" spans="3:14" ht="13.2" customHeight="1"/>
    <row r="13" spans="3:14" ht="13.8" customHeight="1"/>
    <row r="14" spans="3:14" ht="13.2" customHeight="1"/>
    <row r="15" spans="3:14" ht="13.8" customHeight="1"/>
    <row r="16" spans="3:14" ht="13.2" customHeight="1"/>
    <row r="17" spans="3:19" ht="13.8" customHeight="1"/>
    <row r="18" spans="3:19" ht="13.8" customHeight="1">
      <c r="G18" s="147"/>
    </row>
    <row r="19" spans="3:19" ht="13.2" customHeight="1"/>
    <row r="20" spans="3:19" ht="14.4" customHeight="1">
      <c r="I20" s="147"/>
    </row>
    <row r="21" spans="3:19" ht="15" customHeight="1">
      <c r="I21" s="147"/>
      <c r="S21" s="147"/>
    </row>
    <row r="22" spans="3:19" s="589" customFormat="1">
      <c r="C22"/>
      <c r="D22"/>
      <c r="E22"/>
      <c r="F22"/>
      <c r="G22"/>
      <c r="H22" s="147"/>
      <c r="I22" s="147"/>
      <c r="J22"/>
      <c r="K22"/>
      <c r="L22"/>
      <c r="M22" s="147"/>
      <c r="N22"/>
      <c r="S22" s="147"/>
    </row>
    <row r="23" spans="3:19" s="589" customFormat="1" ht="14.4" customHeight="1">
      <c r="C23"/>
      <c r="D23"/>
      <c r="E23"/>
      <c r="F23"/>
      <c r="G23"/>
      <c r="H23" s="147"/>
      <c r="I23"/>
      <c r="J23"/>
      <c r="K23"/>
      <c r="L23"/>
      <c r="M23"/>
      <c r="N23"/>
      <c r="S23" s="147"/>
    </row>
    <row r="24" spans="3:19" s="589" customFormat="1">
      <c r="C24"/>
      <c r="D24"/>
      <c r="E24"/>
      <c r="F24"/>
      <c r="G24"/>
      <c r="H24" s="147"/>
      <c r="I24"/>
      <c r="J24"/>
      <c r="K24"/>
      <c r="L24"/>
      <c r="M24"/>
      <c r="N24"/>
      <c r="S24" s="147"/>
    </row>
  </sheetData>
  <mergeCells count="16">
    <mergeCell ref="C1:N1"/>
    <mergeCell ref="J3:K3"/>
    <mergeCell ref="D3:E3"/>
    <mergeCell ref="I8:I9"/>
    <mergeCell ref="C6:C7"/>
    <mergeCell ref="I6:I7"/>
    <mergeCell ref="C8:C9"/>
    <mergeCell ref="E8:E9"/>
    <mergeCell ref="K8:K9"/>
    <mergeCell ref="C2:N2"/>
    <mergeCell ref="I4:I5"/>
    <mergeCell ref="E6:E7"/>
    <mergeCell ref="E4:E5"/>
    <mergeCell ref="K4:K5"/>
    <mergeCell ref="C4:C5"/>
    <mergeCell ref="K6:K7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3:I9"/>
  <sheetViews>
    <sheetView workbookViewId="0">
      <selection activeCell="F24" sqref="F24"/>
    </sheetView>
  </sheetViews>
  <sheetFormatPr defaultRowHeight="13.2"/>
  <cols>
    <col min="2" max="2" width="13.88671875" customWidth="1"/>
    <col min="3" max="3" width="7.21875" customWidth="1"/>
    <col min="4" max="4" width="6.77734375" customWidth="1"/>
    <col min="5" max="5" width="5.5546875" customWidth="1"/>
    <col min="6" max="6" width="13.21875" customWidth="1"/>
    <col min="7" max="7" width="7.88671875" customWidth="1"/>
    <col min="8" max="8" width="7" customWidth="1"/>
    <col min="9" max="9" width="5.33203125" customWidth="1"/>
    <col min="11" max="11" width="14.109375" customWidth="1"/>
    <col min="12" max="12" width="7.6640625" customWidth="1"/>
    <col min="13" max="13" width="7.5546875" customWidth="1"/>
    <col min="14" max="14" width="6.21875" customWidth="1"/>
  </cols>
  <sheetData>
    <row r="3" spans="2:9" ht="13.8" thickBot="1">
      <c r="B3" s="1388" t="s">
        <v>1166</v>
      </c>
      <c r="C3" s="1388"/>
      <c r="D3" s="1388"/>
      <c r="E3" s="1388"/>
      <c r="F3" s="1388"/>
      <c r="G3" s="1388"/>
      <c r="H3" s="1388"/>
      <c r="I3" s="1388"/>
    </row>
    <row r="4" spans="2:9">
      <c r="B4" s="199" t="s">
        <v>662</v>
      </c>
      <c r="C4" s="1376">
        <v>2015</v>
      </c>
      <c r="D4" s="1376">
        <v>2003</v>
      </c>
      <c r="E4" s="1376" t="s">
        <v>247</v>
      </c>
      <c r="F4" s="200" t="s">
        <v>661</v>
      </c>
      <c r="G4" s="1376">
        <v>2015</v>
      </c>
      <c r="H4" s="1376">
        <v>2003</v>
      </c>
      <c r="I4" s="1377" t="s">
        <v>247</v>
      </c>
    </row>
    <row r="5" spans="2:9">
      <c r="B5" s="1378" t="s">
        <v>248</v>
      </c>
      <c r="C5" s="1203">
        <v>34629</v>
      </c>
      <c r="D5" s="1203">
        <v>35137</v>
      </c>
      <c r="E5" s="1379">
        <f>C5/D5</f>
        <v>0.98554230583145974</v>
      </c>
      <c r="F5" s="1380" t="s">
        <v>19</v>
      </c>
      <c r="G5" s="1203">
        <v>56054</v>
      </c>
      <c r="H5" s="1203">
        <v>23559</v>
      </c>
      <c r="I5" s="1204">
        <f>G5/H5</f>
        <v>2.3793030264442465</v>
      </c>
    </row>
    <row r="6" spans="2:9">
      <c r="B6" s="1378" t="s">
        <v>249</v>
      </c>
      <c r="C6" s="1203">
        <v>8109</v>
      </c>
      <c r="D6" s="1203">
        <v>1294</v>
      </c>
      <c r="E6" s="1379">
        <f>C6/D6</f>
        <v>6.2666151468315299</v>
      </c>
      <c r="F6" s="1380" t="s">
        <v>131</v>
      </c>
      <c r="G6" s="1203">
        <v>78586</v>
      </c>
      <c r="H6" s="1203">
        <v>18181</v>
      </c>
      <c r="I6" s="1204">
        <f>G6/H6</f>
        <v>4.3224245091029099</v>
      </c>
    </row>
    <row r="7" spans="2:9">
      <c r="B7" s="1378" t="s">
        <v>43</v>
      </c>
      <c r="C7" s="1203">
        <v>22294</v>
      </c>
      <c r="D7" s="1203">
        <v>14120</v>
      </c>
      <c r="E7" s="1379">
        <f>C7/D7</f>
        <v>1.5788951841359773</v>
      </c>
      <c r="F7" s="1380" t="s">
        <v>129</v>
      </c>
      <c r="G7" s="1203">
        <v>27397</v>
      </c>
      <c r="H7" s="1203">
        <v>14466</v>
      </c>
      <c r="I7" s="1204">
        <f>G7/H7</f>
        <v>1.8938891193142542</v>
      </c>
    </row>
    <row r="8" spans="2:9" ht="13.8" thickBot="1">
      <c r="B8" s="1381" t="s">
        <v>11</v>
      </c>
      <c r="C8" s="1295">
        <v>56054</v>
      </c>
      <c r="D8" s="1295">
        <v>39555</v>
      </c>
      <c r="E8" s="1382">
        <f>C8/D8</f>
        <v>1.4171154089242826</v>
      </c>
      <c r="F8" s="1383" t="s">
        <v>105</v>
      </c>
      <c r="G8" s="1295">
        <v>1614</v>
      </c>
      <c r="H8" s="1295">
        <v>517</v>
      </c>
      <c r="I8" s="1296">
        <v>2.8</v>
      </c>
    </row>
    <row r="9" spans="2:9">
      <c r="B9" t="s">
        <v>250</v>
      </c>
    </row>
  </sheetData>
  <mergeCells count="1">
    <mergeCell ref="B3:I3"/>
  </mergeCells>
  <phoneticPr fontId="1"/>
  <pageMargins left="0.7" right="0.7" top="0.75" bottom="0.75" header="0.3" footer="0.3"/>
  <pageSetup paperSize="9" orientation="portrait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13313" r:id="rId4" name="Control 1">
          <controlPr defaultSize="0" r:id="rId5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10</xdr:col>
                <xdr:colOff>228600</xdr:colOff>
                <xdr:row>13</xdr:row>
                <xdr:rowOff>45720</xdr:rowOff>
              </to>
            </anchor>
          </controlPr>
        </control>
      </mc:Choice>
      <mc:Fallback>
        <control shapeId="13313" r:id="rId4" name="Control 1"/>
      </mc:Fallback>
    </mc:AlternateContent>
    <mc:AlternateContent xmlns:mc="http://schemas.openxmlformats.org/markup-compatibility/2006">
      <mc:Choice Requires="x14">
        <control shapeId="13314" r:id="rId6" name="Control 2">
          <controlPr defaultSize="0" r:id="rId5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10</xdr:col>
                <xdr:colOff>228600</xdr:colOff>
                <xdr:row>13</xdr:row>
                <xdr:rowOff>45720</xdr:rowOff>
              </to>
            </anchor>
          </controlPr>
        </control>
      </mc:Choice>
      <mc:Fallback>
        <control shapeId="13314" r:id="rId6" name="Control 2"/>
      </mc:Fallback>
    </mc:AlternateContent>
    <mc:AlternateContent xmlns:mc="http://schemas.openxmlformats.org/markup-compatibility/2006">
      <mc:Choice Requires="x14">
        <control shapeId="13315" r:id="rId7" name="Control 3">
          <controlPr defaultSize="0" r:id="rId5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10</xdr:col>
                <xdr:colOff>228600</xdr:colOff>
                <xdr:row>13</xdr:row>
                <xdr:rowOff>45720</xdr:rowOff>
              </to>
            </anchor>
          </controlPr>
        </control>
      </mc:Choice>
      <mc:Fallback>
        <control shapeId="13315" r:id="rId7" name="Control 3"/>
      </mc:Fallback>
    </mc:AlternateContent>
    <mc:AlternateContent xmlns:mc="http://schemas.openxmlformats.org/markup-compatibility/2006">
      <mc:Choice Requires="x14">
        <control shapeId="13316" r:id="rId8" name="Control 4">
          <controlPr defaultSize="0" r:id="rId5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10</xdr:col>
                <xdr:colOff>228600</xdr:colOff>
                <xdr:row>13</xdr:row>
                <xdr:rowOff>45720</xdr:rowOff>
              </to>
            </anchor>
          </controlPr>
        </control>
      </mc:Choice>
      <mc:Fallback>
        <control shapeId="13316" r:id="rId8" name="Control 4"/>
      </mc:Fallback>
    </mc:AlternateContent>
    <mc:AlternateContent xmlns:mc="http://schemas.openxmlformats.org/markup-compatibility/2006">
      <mc:Choice Requires="x14">
        <control shapeId="13317" r:id="rId9" name="Control 5">
          <controlPr defaultSize="0" r:id="rId5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10</xdr:col>
                <xdr:colOff>228600</xdr:colOff>
                <xdr:row>13</xdr:row>
                <xdr:rowOff>45720</xdr:rowOff>
              </to>
            </anchor>
          </controlPr>
        </control>
      </mc:Choice>
      <mc:Fallback>
        <control shapeId="13317" r:id="rId9" name="Control 5"/>
      </mc:Fallback>
    </mc:AlternateContent>
    <mc:AlternateContent xmlns:mc="http://schemas.openxmlformats.org/markup-compatibility/2006">
      <mc:Choice Requires="x14">
        <control shapeId="13318" r:id="rId10" name="Control 6">
          <controlPr defaultSize="0" r:id="rId5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10</xdr:col>
                <xdr:colOff>228600</xdr:colOff>
                <xdr:row>13</xdr:row>
                <xdr:rowOff>45720</xdr:rowOff>
              </to>
            </anchor>
          </controlPr>
        </control>
      </mc:Choice>
      <mc:Fallback>
        <control shapeId="13318" r:id="rId10" name="Control 6"/>
      </mc:Fallback>
    </mc:AlternateContent>
    <mc:AlternateContent xmlns:mc="http://schemas.openxmlformats.org/markup-compatibility/2006">
      <mc:Choice Requires="x14">
        <control shapeId="13319" r:id="rId11" name="Control 7">
          <controlPr defaultSize="0" r:id="rId5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10</xdr:col>
                <xdr:colOff>228600</xdr:colOff>
                <xdr:row>13</xdr:row>
                <xdr:rowOff>45720</xdr:rowOff>
              </to>
            </anchor>
          </controlPr>
        </control>
      </mc:Choice>
      <mc:Fallback>
        <control shapeId="13319" r:id="rId11" name="Control 7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topLeftCell="C1" workbookViewId="0">
      <selection activeCell="E20" sqref="E20"/>
    </sheetView>
  </sheetViews>
  <sheetFormatPr defaultRowHeight="13.2"/>
  <cols>
    <col min="1" max="2" width="8.88671875" hidden="1" customWidth="1"/>
    <col min="3" max="3" width="44.77734375" customWidth="1"/>
    <col min="4" max="4" width="10.88671875" customWidth="1"/>
    <col min="5" max="5" width="11.21875" customWidth="1"/>
    <col min="6" max="6" width="10.44140625" customWidth="1"/>
  </cols>
  <sheetData>
    <row r="3" spans="3:6" ht="13.8" thickBot="1">
      <c r="C3" s="1418" t="s">
        <v>251</v>
      </c>
      <c r="D3" s="1418"/>
      <c r="E3" s="1418"/>
      <c r="F3" s="1418"/>
    </row>
    <row r="4" spans="3:6" ht="13.8" thickBot="1">
      <c r="C4" s="203"/>
      <c r="D4" s="204" t="s">
        <v>252</v>
      </c>
      <c r="E4" s="205" t="s">
        <v>253</v>
      </c>
      <c r="F4" s="206" t="s">
        <v>254</v>
      </c>
    </row>
    <row r="5" spans="3:6">
      <c r="C5" s="207" t="s">
        <v>664</v>
      </c>
      <c r="D5" s="208">
        <v>1.4536724068128537</v>
      </c>
      <c r="E5" s="209">
        <v>1.9491245123906429</v>
      </c>
      <c r="F5" s="210">
        <v>4.9848577793562132</v>
      </c>
    </row>
    <row r="6" spans="3:6">
      <c r="C6" s="211" t="s">
        <v>665</v>
      </c>
      <c r="D6" s="212">
        <v>0.81438929168990515</v>
      </c>
      <c r="E6" s="213">
        <v>0.92394330549228043</v>
      </c>
      <c r="F6" s="214">
        <v>1.2894736842105263</v>
      </c>
    </row>
    <row r="7" spans="3:6">
      <c r="C7" s="211" t="s">
        <v>663</v>
      </c>
      <c r="D7" s="212">
        <v>1.9965527216624077</v>
      </c>
      <c r="E7" s="213">
        <v>3.5009088219131757</v>
      </c>
      <c r="F7" s="214">
        <v>5.6502251330331559</v>
      </c>
    </row>
    <row r="8" spans="3:6">
      <c r="C8" s="211" t="s">
        <v>255</v>
      </c>
      <c r="D8" s="212">
        <v>2.2549237611181701</v>
      </c>
      <c r="E8" s="213">
        <v>3.5724710619023652</v>
      </c>
      <c r="F8" s="214">
        <v>4.8076532339993223</v>
      </c>
    </row>
    <row r="9" spans="3:6" ht="13.8" thickBot="1">
      <c r="C9" s="215" t="s">
        <v>256</v>
      </c>
      <c r="D9" s="216">
        <v>1.9031376891842009</v>
      </c>
      <c r="E9" s="217">
        <v>1.3810875971068846</v>
      </c>
      <c r="F9" s="218" t="s">
        <v>257</v>
      </c>
    </row>
    <row r="10" spans="3:6">
      <c r="C10" t="s">
        <v>258</v>
      </c>
    </row>
  </sheetData>
  <mergeCells count="1">
    <mergeCell ref="C3:F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F22" sqref="F22"/>
    </sheetView>
  </sheetViews>
  <sheetFormatPr defaultRowHeight="13.2"/>
  <cols>
    <col min="1" max="1" width="8.88671875" style="589"/>
    <col min="2" max="2" width="16" customWidth="1"/>
  </cols>
  <sheetData>
    <row r="2" spans="2:8" ht="13.8" thickBot="1">
      <c r="B2" s="1455" t="s">
        <v>670</v>
      </c>
      <c r="C2" s="1455"/>
      <c r="D2" s="1455"/>
      <c r="E2" s="1455"/>
      <c r="F2" s="1455"/>
      <c r="G2" s="1455"/>
      <c r="H2" s="1455"/>
    </row>
    <row r="3" spans="2:8" ht="13.8" thickBot="1">
      <c r="B3" s="239"/>
      <c r="C3" s="238" t="s">
        <v>248</v>
      </c>
      <c r="D3" s="237" t="s">
        <v>129</v>
      </c>
      <c r="E3" s="237" t="s">
        <v>186</v>
      </c>
      <c r="F3" s="237" t="s">
        <v>19</v>
      </c>
      <c r="G3" s="237" t="s">
        <v>263</v>
      </c>
      <c r="H3" s="236" t="s">
        <v>43</v>
      </c>
    </row>
    <row r="4" spans="2:8">
      <c r="B4" s="235" t="s">
        <v>262</v>
      </c>
      <c r="C4" s="234">
        <v>12708</v>
      </c>
      <c r="D4" s="233">
        <v>5063</v>
      </c>
      <c r="E4" s="233">
        <v>134620</v>
      </c>
      <c r="F4" s="233">
        <v>731</v>
      </c>
      <c r="G4" s="233">
        <v>57</v>
      </c>
      <c r="H4" s="232">
        <v>2399</v>
      </c>
    </row>
    <row r="5" spans="2:8">
      <c r="B5" s="630" t="s">
        <v>666</v>
      </c>
      <c r="C5" s="228">
        <v>1621</v>
      </c>
      <c r="D5" s="224">
        <v>1931</v>
      </c>
      <c r="E5" s="224">
        <v>11700</v>
      </c>
      <c r="F5" s="224">
        <v>1044</v>
      </c>
      <c r="G5" s="225"/>
      <c r="H5" s="227">
        <v>1318</v>
      </c>
    </row>
    <row r="6" spans="2:8">
      <c r="B6" s="630" t="s">
        <v>667</v>
      </c>
      <c r="C6" s="231">
        <f>C5/C4</f>
        <v>0.12755744412968209</v>
      </c>
      <c r="D6" s="230">
        <f>D5/D4</f>
        <v>0.38139443017973534</v>
      </c>
      <c r="E6" s="230">
        <f>E5/E4</f>
        <v>8.6911305898083491E-2</v>
      </c>
      <c r="F6" s="230">
        <f>F5/F4</f>
        <v>1.4281805745554035</v>
      </c>
      <c r="G6" s="225"/>
      <c r="H6" s="229">
        <f>H5/H4</f>
        <v>0.5493955814922884</v>
      </c>
    </row>
    <row r="7" spans="2:8">
      <c r="B7" s="630" t="s">
        <v>668</v>
      </c>
      <c r="C7" s="228">
        <v>1974</v>
      </c>
      <c r="D7" s="224">
        <v>1420</v>
      </c>
      <c r="E7" s="224">
        <v>13382</v>
      </c>
      <c r="F7" s="224">
        <v>5931</v>
      </c>
      <c r="G7" s="223">
        <v>3072</v>
      </c>
      <c r="H7" s="227">
        <v>991</v>
      </c>
    </row>
    <row r="8" spans="2:8">
      <c r="B8" s="211" t="s">
        <v>261</v>
      </c>
      <c r="C8" s="226"/>
      <c r="D8" s="225"/>
      <c r="E8" s="224">
        <v>5688</v>
      </c>
      <c r="F8" s="224">
        <v>2669</v>
      </c>
      <c r="G8" s="223">
        <v>1954</v>
      </c>
      <c r="H8" s="222"/>
    </row>
    <row r="9" spans="2:8" ht="13.8" thickBot="1">
      <c r="B9" s="631" t="s">
        <v>669</v>
      </c>
      <c r="C9" s="221">
        <f t="shared" ref="C9:H9" si="0">C7/C4</f>
        <v>0.15533522190745988</v>
      </c>
      <c r="D9" s="220">
        <f t="shared" si="0"/>
        <v>0.2804661268022911</v>
      </c>
      <c r="E9" s="220">
        <f t="shared" si="0"/>
        <v>9.9405734660525921E-2</v>
      </c>
      <c r="F9" s="220">
        <f t="shared" si="0"/>
        <v>8.1135430916552664</v>
      </c>
      <c r="G9" s="220">
        <f t="shared" si="0"/>
        <v>53.89473684210526</v>
      </c>
      <c r="H9" s="219">
        <f t="shared" si="0"/>
        <v>0.41308878699458107</v>
      </c>
    </row>
    <row r="10" spans="2:8">
      <c r="B10" s="589" t="s">
        <v>259</v>
      </c>
    </row>
  </sheetData>
  <mergeCells count="1">
    <mergeCell ref="B2:H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workbookViewId="0">
      <selection activeCell="J28" sqref="J28"/>
    </sheetView>
  </sheetViews>
  <sheetFormatPr defaultRowHeight="13.2"/>
  <cols>
    <col min="1" max="1" width="8.88671875" style="855"/>
    <col min="2" max="2" width="3.109375" style="855" customWidth="1"/>
    <col min="3" max="3" width="11.33203125" customWidth="1"/>
    <col min="4" max="4" width="6.21875" customWidth="1"/>
    <col min="5" max="5" width="6.6640625" customWidth="1"/>
    <col min="6" max="6" width="8.88671875" customWidth="1"/>
    <col min="7" max="7" width="6.6640625" customWidth="1"/>
    <col min="8" max="8" width="6.109375" customWidth="1"/>
    <col min="9" max="9" width="6.21875" customWidth="1"/>
    <col min="10" max="10" width="6.77734375" customWidth="1"/>
    <col min="13" max="13" width="25.21875" customWidth="1"/>
    <col min="14" max="14" width="15.21875" customWidth="1"/>
    <col min="15" max="15" width="14.44140625" customWidth="1"/>
  </cols>
  <sheetData>
    <row r="3" spans="1:11" ht="13.8" thickBot="1">
      <c r="C3" s="1456" t="s">
        <v>899</v>
      </c>
      <c r="D3" s="1456"/>
      <c r="E3" s="1456"/>
      <c r="F3" s="1456"/>
      <c r="G3" s="1456"/>
      <c r="H3" s="1456"/>
      <c r="I3" s="1456"/>
      <c r="J3" s="1456"/>
    </row>
    <row r="4" spans="1:11" ht="13.8" thickBot="1">
      <c r="B4" s="1428" t="s">
        <v>1137</v>
      </c>
      <c r="C4" s="865" t="s">
        <v>264</v>
      </c>
      <c r="D4" s="561" t="s">
        <v>248</v>
      </c>
      <c r="E4" s="242" t="s">
        <v>129</v>
      </c>
      <c r="F4" s="242" t="s">
        <v>186</v>
      </c>
      <c r="G4" s="242" t="s">
        <v>19</v>
      </c>
      <c r="H4" s="242" t="s">
        <v>265</v>
      </c>
      <c r="I4" s="243" t="s">
        <v>43</v>
      </c>
      <c r="J4" s="244" t="s">
        <v>266</v>
      </c>
    </row>
    <row r="5" spans="1:11">
      <c r="B5" s="1429"/>
      <c r="C5" s="866" t="s">
        <v>267</v>
      </c>
      <c r="D5" s="564"/>
      <c r="E5" s="567">
        <v>400</v>
      </c>
      <c r="F5" s="567">
        <v>499</v>
      </c>
      <c r="G5" s="567">
        <v>152</v>
      </c>
      <c r="H5" s="568" t="s">
        <v>268</v>
      </c>
      <c r="I5" s="567">
        <v>368</v>
      </c>
      <c r="J5" s="569">
        <f t="shared" ref="J5:J10" si="0">SUM(D5:I5)</f>
        <v>1419</v>
      </c>
      <c r="K5" s="565"/>
    </row>
    <row r="6" spans="1:11" ht="13.8" thickBot="1">
      <c r="B6" s="1429"/>
      <c r="C6" s="867" t="s">
        <v>269</v>
      </c>
      <c r="D6" s="562">
        <v>184</v>
      </c>
      <c r="E6" s="566"/>
      <c r="F6" s="560">
        <v>598</v>
      </c>
      <c r="G6" s="574">
        <v>52</v>
      </c>
      <c r="H6" s="575" t="s">
        <v>25</v>
      </c>
      <c r="I6" s="572">
        <v>52</v>
      </c>
      <c r="J6" s="576">
        <f t="shared" si="0"/>
        <v>886</v>
      </c>
    </row>
    <row r="7" spans="1:11" ht="13.8" thickBot="1">
      <c r="B7" s="1429"/>
      <c r="C7" s="868" t="s">
        <v>270</v>
      </c>
      <c r="D7" s="571">
        <v>250</v>
      </c>
      <c r="E7" s="572">
        <v>444</v>
      </c>
      <c r="F7" s="577"/>
      <c r="G7" s="581">
        <v>7945</v>
      </c>
      <c r="H7" s="582">
        <v>2289</v>
      </c>
      <c r="I7" s="580">
        <v>550</v>
      </c>
      <c r="J7" s="583">
        <f t="shared" si="0"/>
        <v>11478</v>
      </c>
    </row>
    <row r="8" spans="1:11" ht="13.8" thickBot="1">
      <c r="B8" s="1429"/>
      <c r="C8" s="869" t="s">
        <v>271</v>
      </c>
      <c r="D8" s="1313">
        <v>105</v>
      </c>
      <c r="E8" s="1314">
        <v>124</v>
      </c>
      <c r="F8" s="1315">
        <v>4584</v>
      </c>
      <c r="G8" s="1316"/>
      <c r="H8" s="1311">
        <v>102</v>
      </c>
      <c r="I8" s="1312">
        <v>202</v>
      </c>
      <c r="J8" s="1308">
        <f t="shared" si="0"/>
        <v>5117</v>
      </c>
    </row>
    <row r="9" spans="1:11" ht="13.8" thickBot="1">
      <c r="B9" s="1429"/>
      <c r="C9" s="867" t="s">
        <v>272</v>
      </c>
      <c r="D9" s="579">
        <v>28</v>
      </c>
      <c r="E9" s="584">
        <v>55</v>
      </c>
      <c r="F9" s="582">
        <v>2041</v>
      </c>
      <c r="G9" s="1320">
        <v>654</v>
      </c>
      <c r="H9" s="1326"/>
      <c r="I9" s="1328">
        <v>99</v>
      </c>
      <c r="J9" s="1308">
        <f t="shared" si="0"/>
        <v>2877</v>
      </c>
    </row>
    <row r="10" spans="1:11" ht="13.8" thickBot="1">
      <c r="B10" s="1429"/>
      <c r="C10" s="867" t="s">
        <v>273</v>
      </c>
      <c r="D10" s="1317">
        <v>163</v>
      </c>
      <c r="E10" s="1318">
        <v>66</v>
      </c>
      <c r="F10" s="1319">
        <v>418</v>
      </c>
      <c r="G10" s="1457">
        <v>151</v>
      </c>
      <c r="H10" s="1458"/>
      <c r="I10" s="1327"/>
      <c r="J10" s="1310">
        <f t="shared" si="0"/>
        <v>798</v>
      </c>
    </row>
    <row r="11" spans="1:11" ht="13.8" thickBot="1">
      <c r="B11" s="1430"/>
      <c r="C11" s="870" t="s">
        <v>266</v>
      </c>
      <c r="D11" s="563">
        <f t="shared" ref="D11:J11" si="1">SUM(D5:D10)</f>
        <v>730</v>
      </c>
      <c r="E11" s="578">
        <f t="shared" si="1"/>
        <v>1089</v>
      </c>
      <c r="F11" s="581">
        <f t="shared" si="1"/>
        <v>8140</v>
      </c>
      <c r="G11" s="584">
        <f t="shared" si="1"/>
        <v>8954</v>
      </c>
      <c r="H11" s="584">
        <f t="shared" si="1"/>
        <v>2391</v>
      </c>
      <c r="I11" s="584">
        <f t="shared" si="1"/>
        <v>1271</v>
      </c>
      <c r="J11" s="583">
        <f t="shared" si="1"/>
        <v>22575</v>
      </c>
    </row>
    <row r="12" spans="1:11" ht="4.8" customHeight="1" thickBot="1">
      <c r="A12"/>
      <c r="B12"/>
    </row>
    <row r="13" spans="1:11" ht="13.8" thickBot="1">
      <c r="B13" s="1428" t="s">
        <v>898</v>
      </c>
      <c r="C13" s="240" t="s">
        <v>264</v>
      </c>
      <c r="D13" s="241" t="s">
        <v>248</v>
      </c>
      <c r="E13" s="242" t="s">
        <v>129</v>
      </c>
      <c r="F13" s="242" t="s">
        <v>186</v>
      </c>
      <c r="G13" s="242" t="s">
        <v>19</v>
      </c>
      <c r="H13" s="242" t="s">
        <v>265</v>
      </c>
      <c r="I13" s="243" t="s">
        <v>43</v>
      </c>
      <c r="J13" s="244" t="s">
        <v>266</v>
      </c>
    </row>
    <row r="14" spans="1:11">
      <c r="B14" s="1429"/>
      <c r="C14" s="245" t="s">
        <v>267</v>
      </c>
      <c r="D14" s="370"/>
      <c r="E14" s="567">
        <v>400</v>
      </c>
      <c r="F14" s="567">
        <v>499</v>
      </c>
      <c r="G14" s="567">
        <v>152</v>
      </c>
      <c r="H14" s="568" t="s">
        <v>274</v>
      </c>
      <c r="I14" s="567">
        <v>368</v>
      </c>
      <c r="J14" s="569">
        <f t="shared" ref="J14:J19" si="2">SUM(D14:I14)</f>
        <v>1419</v>
      </c>
    </row>
    <row r="15" spans="1:11" ht="13.8" thickBot="1">
      <c r="B15" s="1429"/>
      <c r="C15" s="246" t="s">
        <v>275</v>
      </c>
      <c r="D15" s="562">
        <v>184</v>
      </c>
      <c r="E15" s="570"/>
      <c r="F15" s="560">
        <v>598</v>
      </c>
      <c r="G15" s="574">
        <v>52</v>
      </c>
      <c r="H15" s="575" t="s">
        <v>276</v>
      </c>
      <c r="I15" s="572">
        <v>52</v>
      </c>
      <c r="J15" s="576">
        <f t="shared" si="2"/>
        <v>886</v>
      </c>
    </row>
    <row r="16" spans="1:11" ht="13.8" thickBot="1">
      <c r="B16" s="1429"/>
      <c r="C16" s="247" t="s">
        <v>270</v>
      </c>
      <c r="D16" s="571">
        <v>250</v>
      </c>
      <c r="E16" s="572">
        <v>444</v>
      </c>
      <c r="F16" s="573"/>
      <c r="G16" s="581">
        <v>2709</v>
      </c>
      <c r="H16" s="582">
        <v>467</v>
      </c>
      <c r="I16" s="580">
        <v>484</v>
      </c>
      <c r="J16" s="583">
        <f t="shared" si="2"/>
        <v>4354</v>
      </c>
    </row>
    <row r="17" spans="2:11" ht="13.8" thickBot="1">
      <c r="B17" s="1429"/>
      <c r="C17" s="246" t="s">
        <v>277</v>
      </c>
      <c r="D17" s="1313">
        <v>63</v>
      </c>
      <c r="E17" s="1314">
        <v>93</v>
      </c>
      <c r="F17" s="1321">
        <v>1800</v>
      </c>
      <c r="G17" s="1322"/>
      <c r="H17" s="1323">
        <v>34</v>
      </c>
      <c r="I17" s="1312">
        <v>83</v>
      </c>
      <c r="J17" s="1308">
        <f>SUM(D17:I17)</f>
        <v>2073</v>
      </c>
    </row>
    <row r="18" spans="2:11" ht="13.8" thickBot="1">
      <c r="B18" s="1429"/>
      <c r="C18" s="246" t="s">
        <v>272</v>
      </c>
      <c r="D18" s="579">
        <v>16</v>
      </c>
      <c r="E18" s="584">
        <v>28</v>
      </c>
      <c r="F18" s="582">
        <v>890</v>
      </c>
      <c r="G18" s="1320">
        <v>291</v>
      </c>
      <c r="H18" s="1324"/>
      <c r="I18" s="581">
        <v>45</v>
      </c>
      <c r="J18" s="585">
        <f t="shared" si="2"/>
        <v>1270</v>
      </c>
    </row>
    <row r="19" spans="2:11" ht="13.8" thickBot="1">
      <c r="B19" s="1429"/>
      <c r="C19" s="246" t="s">
        <v>278</v>
      </c>
      <c r="D19" s="1317">
        <v>163</v>
      </c>
      <c r="E19" s="1318">
        <v>66</v>
      </c>
      <c r="F19" s="1319">
        <v>418</v>
      </c>
      <c r="G19" s="1457">
        <v>151</v>
      </c>
      <c r="H19" s="1458"/>
      <c r="I19" s="1325"/>
      <c r="J19" s="1310">
        <f t="shared" si="2"/>
        <v>798</v>
      </c>
    </row>
    <row r="20" spans="2:11" ht="13.8" thickBot="1">
      <c r="B20" s="1430"/>
      <c r="C20" s="248" t="s">
        <v>266</v>
      </c>
      <c r="D20" s="563">
        <f t="shared" ref="D20:I20" si="3">SUM(D14:D19)</f>
        <v>676</v>
      </c>
      <c r="E20" s="578">
        <f t="shared" si="3"/>
        <v>1031</v>
      </c>
      <c r="F20" s="581">
        <f t="shared" si="3"/>
        <v>4205</v>
      </c>
      <c r="G20" s="584">
        <f t="shared" si="3"/>
        <v>3355</v>
      </c>
      <c r="H20" s="584">
        <f t="shared" si="3"/>
        <v>501</v>
      </c>
      <c r="I20" s="584">
        <f t="shared" si="3"/>
        <v>1032</v>
      </c>
      <c r="J20" s="583">
        <f>SUM(J14:J19)</f>
        <v>10800</v>
      </c>
      <c r="K20" s="559"/>
    </row>
    <row r="21" spans="2:11">
      <c r="C21" s="543" t="s">
        <v>1138</v>
      </c>
      <c r="I21" s="249"/>
    </row>
    <row r="22" spans="2:11">
      <c r="C22" s="1309" t="s">
        <v>1139</v>
      </c>
    </row>
  </sheetData>
  <mergeCells count="5">
    <mergeCell ref="C3:J3"/>
    <mergeCell ref="G19:H19"/>
    <mergeCell ref="G10:H10"/>
    <mergeCell ref="B4:B11"/>
    <mergeCell ref="B13:B20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I2" sqref="I2"/>
    </sheetView>
  </sheetViews>
  <sheetFormatPr defaultRowHeight="13.2"/>
  <cols>
    <col min="1" max="1" width="6.109375" customWidth="1"/>
    <col min="2" max="2" width="15.5546875" customWidth="1"/>
    <col min="3" max="3" width="7.109375" customWidth="1"/>
    <col min="4" max="4" width="15.109375" customWidth="1"/>
    <col min="5" max="5" width="7.109375" customWidth="1"/>
    <col min="6" max="6" width="14.77734375" customWidth="1"/>
    <col min="7" max="7" width="7.33203125" customWidth="1"/>
    <col min="12" max="12" width="13.21875" customWidth="1"/>
  </cols>
  <sheetData>
    <row r="2" spans="2:7" ht="13.8" thickBot="1">
      <c r="B2" s="1388" t="s">
        <v>1140</v>
      </c>
      <c r="C2" s="1388"/>
      <c r="D2" s="1388"/>
      <c r="E2" s="1388"/>
      <c r="F2" s="1388"/>
      <c r="G2" s="1388"/>
    </row>
    <row r="3" spans="2:7" ht="13.8" thickBot="1">
      <c r="B3" s="1419">
        <v>2015</v>
      </c>
      <c r="C3" s="1460"/>
      <c r="D3" s="1461">
        <v>2013</v>
      </c>
      <c r="E3" s="1460"/>
      <c r="F3" s="1461">
        <v>2011</v>
      </c>
      <c r="G3" s="1420"/>
    </row>
    <row r="4" spans="2:7" ht="13.8" thickBot="1">
      <c r="B4" s="250" t="s">
        <v>279</v>
      </c>
      <c r="C4" s="251">
        <v>12000</v>
      </c>
      <c r="D4" s="250" t="s">
        <v>279</v>
      </c>
      <c r="E4" s="252">
        <v>9819</v>
      </c>
      <c r="F4" s="250" t="s">
        <v>279</v>
      </c>
      <c r="G4" s="252">
        <v>7025</v>
      </c>
    </row>
    <row r="5" spans="2:7" ht="13.8" thickBot="1">
      <c r="B5" s="253" t="s">
        <v>280</v>
      </c>
      <c r="C5" s="254">
        <v>5234</v>
      </c>
      <c r="D5" s="253" t="s">
        <v>280</v>
      </c>
      <c r="E5" s="255">
        <v>3265</v>
      </c>
      <c r="F5" s="253" t="s">
        <v>280</v>
      </c>
      <c r="G5" s="255">
        <v>2216</v>
      </c>
    </row>
    <row r="6" spans="2:7">
      <c r="B6" s="1303" t="s">
        <v>130</v>
      </c>
      <c r="C6" s="256">
        <v>4725</v>
      </c>
      <c r="D6" s="1301" t="s">
        <v>130</v>
      </c>
      <c r="E6" s="133">
        <v>4030</v>
      </c>
      <c r="F6" s="1301" t="s">
        <v>130</v>
      </c>
      <c r="G6" s="133">
        <v>2832</v>
      </c>
    </row>
    <row r="7" spans="2:7">
      <c r="B7" s="1302" t="s">
        <v>132</v>
      </c>
      <c r="C7" s="168">
        <v>2041</v>
      </c>
      <c r="D7" s="1302" t="s">
        <v>132</v>
      </c>
      <c r="E7" s="128">
        <v>2524</v>
      </c>
      <c r="F7" s="1302" t="s">
        <v>281</v>
      </c>
      <c r="G7" s="128">
        <v>1977</v>
      </c>
    </row>
    <row r="8" spans="2:7">
      <c r="B8" s="1302" t="s">
        <v>282</v>
      </c>
      <c r="C8" s="168">
        <v>794</v>
      </c>
      <c r="D8" s="1302" t="s">
        <v>21</v>
      </c>
      <c r="E8" s="128">
        <v>425</v>
      </c>
      <c r="F8" s="1302" t="s">
        <v>21</v>
      </c>
      <c r="G8" s="128">
        <v>237</v>
      </c>
    </row>
    <row r="9" spans="2:7">
      <c r="B9" s="1302" t="s">
        <v>21</v>
      </c>
      <c r="C9" s="168">
        <v>598</v>
      </c>
      <c r="D9" s="1302" t="s">
        <v>282</v>
      </c>
      <c r="E9" s="128">
        <v>401</v>
      </c>
      <c r="F9" s="1302" t="s">
        <v>283</v>
      </c>
      <c r="G9" s="128">
        <v>173</v>
      </c>
    </row>
    <row r="10" spans="2:7">
      <c r="B10" s="1302" t="s">
        <v>22</v>
      </c>
      <c r="C10" s="168">
        <v>499</v>
      </c>
      <c r="D10" s="1302" t="s">
        <v>135</v>
      </c>
      <c r="E10" s="128">
        <v>292</v>
      </c>
      <c r="F10" s="1302" t="s">
        <v>22</v>
      </c>
      <c r="G10" s="128">
        <v>163</v>
      </c>
    </row>
    <row r="11" spans="2:7">
      <c r="B11" s="1302" t="s">
        <v>135</v>
      </c>
      <c r="C11" s="168">
        <v>418</v>
      </c>
      <c r="D11" s="1302" t="s">
        <v>11</v>
      </c>
      <c r="E11" s="128">
        <v>197</v>
      </c>
      <c r="F11" s="1302" t="s">
        <v>284</v>
      </c>
      <c r="G11" s="128">
        <v>152</v>
      </c>
    </row>
    <row r="12" spans="2:7">
      <c r="B12" s="1302" t="s">
        <v>11</v>
      </c>
      <c r="C12" s="168">
        <v>259</v>
      </c>
      <c r="D12" s="1302" t="s">
        <v>22</v>
      </c>
      <c r="E12" s="128">
        <v>183</v>
      </c>
      <c r="F12" s="187" t="s">
        <v>11</v>
      </c>
      <c r="G12" s="128">
        <v>136</v>
      </c>
    </row>
    <row r="13" spans="2:7">
      <c r="B13" s="1302" t="s">
        <v>285</v>
      </c>
      <c r="C13" s="168">
        <v>211</v>
      </c>
      <c r="D13" s="1302" t="s">
        <v>23</v>
      </c>
      <c r="E13" s="128">
        <v>177</v>
      </c>
      <c r="F13" s="187" t="s">
        <v>286</v>
      </c>
      <c r="G13" s="128">
        <v>122</v>
      </c>
    </row>
    <row r="14" spans="2:7">
      <c r="B14" s="1302" t="s">
        <v>287</v>
      </c>
      <c r="C14" s="258">
        <v>210</v>
      </c>
      <c r="D14" s="1302" t="s">
        <v>287</v>
      </c>
      <c r="E14" s="128">
        <v>169</v>
      </c>
      <c r="F14" s="187" t="s">
        <v>288</v>
      </c>
      <c r="G14" s="128">
        <v>114</v>
      </c>
    </row>
    <row r="15" spans="2:7" ht="13.8" thickBot="1">
      <c r="B15" s="1302" t="s">
        <v>289</v>
      </c>
      <c r="C15" s="258" t="s">
        <v>290</v>
      </c>
      <c r="D15" s="1302" t="s">
        <v>291</v>
      </c>
      <c r="E15" s="128">
        <v>135</v>
      </c>
      <c r="F15" s="1304" t="s">
        <v>285</v>
      </c>
      <c r="G15" s="130">
        <v>100</v>
      </c>
    </row>
    <row r="16" spans="2:7">
      <c r="B16" s="1302" t="s">
        <v>288</v>
      </c>
      <c r="C16" s="258">
        <v>178</v>
      </c>
      <c r="D16" s="1302" t="s">
        <v>285</v>
      </c>
      <c r="E16" s="128">
        <v>132</v>
      </c>
      <c r="F16" s="1462"/>
      <c r="G16" s="1462"/>
    </row>
    <row r="17" spans="2:7" ht="13.8" thickBot="1">
      <c r="B17" s="1302" t="s">
        <v>291</v>
      </c>
      <c r="C17" s="168">
        <v>168</v>
      </c>
      <c r="D17" s="1304" t="s">
        <v>292</v>
      </c>
      <c r="E17" s="130">
        <v>114</v>
      </c>
      <c r="F17" s="1462"/>
      <c r="G17" s="1462"/>
    </row>
    <row r="18" spans="2:7">
      <c r="B18" s="1302" t="s">
        <v>293</v>
      </c>
      <c r="C18" s="172">
        <v>102</v>
      </c>
      <c r="D18" s="1459" t="s">
        <v>1141</v>
      </c>
      <c r="E18" s="1459"/>
      <c r="F18" s="1459"/>
      <c r="G18" s="1459"/>
    </row>
    <row r="19" spans="2:7" ht="13.8" thickBot="1">
      <c r="B19" s="1304" t="s">
        <v>294</v>
      </c>
      <c r="C19" s="260">
        <v>100</v>
      </c>
      <c r="D19" s="1459"/>
      <c r="E19" s="1459"/>
      <c r="F19" s="1459"/>
      <c r="G19" s="1459"/>
    </row>
  </sheetData>
  <mergeCells count="6">
    <mergeCell ref="D18:G19"/>
    <mergeCell ref="B2:G2"/>
    <mergeCell ref="B3:C3"/>
    <mergeCell ref="D3:E3"/>
    <mergeCell ref="F3:G3"/>
    <mergeCell ref="F16:G17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P7"/>
  <sheetViews>
    <sheetView workbookViewId="0">
      <selection activeCell="F3" sqref="F3:P7"/>
    </sheetView>
  </sheetViews>
  <sheetFormatPr defaultRowHeight="13.2"/>
  <cols>
    <col min="1" max="5" width="8.88671875" style="862"/>
    <col min="6" max="6" width="7.44140625" style="862" customWidth="1"/>
    <col min="7" max="7" width="6.77734375" style="862" customWidth="1"/>
    <col min="8" max="8" width="8" style="862" customWidth="1"/>
    <col min="9" max="9" width="6.6640625" style="862" customWidth="1"/>
    <col min="10" max="10" width="6.109375" style="862" customWidth="1"/>
    <col min="11" max="11" width="6.88671875" style="862" customWidth="1"/>
    <col min="12" max="12" width="7.88671875" style="862" customWidth="1"/>
    <col min="13" max="13" width="6.6640625" style="862" customWidth="1"/>
    <col min="14" max="14" width="6" style="862" customWidth="1"/>
    <col min="15" max="15" width="5.6640625" style="862" customWidth="1"/>
    <col min="16" max="16" width="5.5546875" style="862" customWidth="1"/>
    <col min="17" max="16384" width="8.88671875" style="862"/>
  </cols>
  <sheetData>
    <row r="3" spans="6:16" ht="13.8" thickBot="1">
      <c r="F3" s="1388" t="s">
        <v>1148</v>
      </c>
      <c r="G3" s="1388"/>
      <c r="H3" s="1388"/>
      <c r="I3" s="1388"/>
      <c r="J3" s="1388"/>
      <c r="K3" s="1388"/>
      <c r="L3" s="1388"/>
      <c r="M3" s="1388"/>
      <c r="N3" s="1388"/>
      <c r="O3" s="1388"/>
      <c r="P3" s="1388"/>
    </row>
    <row r="4" spans="6:16">
      <c r="F4" s="1389" t="s">
        <v>1147</v>
      </c>
      <c r="G4" s="1464" t="s">
        <v>924</v>
      </c>
      <c r="H4" s="1464" t="s">
        <v>346</v>
      </c>
      <c r="I4" s="1390" t="s">
        <v>923</v>
      </c>
      <c r="J4" s="1390" t="s">
        <v>922</v>
      </c>
      <c r="K4" s="1464" t="s">
        <v>921</v>
      </c>
      <c r="L4" s="1464" t="s">
        <v>920</v>
      </c>
      <c r="M4" s="1464" t="s">
        <v>919</v>
      </c>
      <c r="N4" s="1464" t="s">
        <v>918</v>
      </c>
      <c r="O4" s="1464" t="s">
        <v>917</v>
      </c>
      <c r="P4" s="1467" t="s">
        <v>913</v>
      </c>
    </row>
    <row r="5" spans="6:16">
      <c r="F5" s="1463"/>
      <c r="G5" s="1465"/>
      <c r="H5" s="1465"/>
      <c r="I5" s="1466"/>
      <c r="J5" s="1466"/>
      <c r="K5" s="1465"/>
      <c r="L5" s="1465"/>
      <c r="M5" s="1465"/>
      <c r="N5" s="1465"/>
      <c r="O5" s="1465"/>
      <c r="P5" s="1468"/>
    </row>
    <row r="6" spans="6:16" ht="13.8" thickBot="1">
      <c r="F6" s="1157">
        <v>4326.8689999999997</v>
      </c>
      <c r="G6" s="1348">
        <v>3413.4989999999998</v>
      </c>
      <c r="H6" s="1348">
        <v>2269.87</v>
      </c>
      <c r="I6" s="1348">
        <v>859.38599999999997</v>
      </c>
      <c r="J6" s="1348">
        <v>825.47500000000002</v>
      </c>
      <c r="K6" s="1348">
        <v>646</v>
      </c>
      <c r="L6" s="1348">
        <v>570</v>
      </c>
      <c r="M6" s="1348">
        <v>387.53300000000002</v>
      </c>
      <c r="N6" s="1348">
        <v>387</v>
      </c>
      <c r="O6" s="1348">
        <v>376.5</v>
      </c>
      <c r="P6" s="1349">
        <v>94.162000000000006</v>
      </c>
    </row>
    <row r="7" spans="6:16">
      <c r="F7" s="955" t="s">
        <v>989</v>
      </c>
      <c r="G7" s="955"/>
      <c r="H7" s="955"/>
      <c r="I7" s="955"/>
      <c r="J7" s="955"/>
      <c r="K7" s="955"/>
    </row>
  </sheetData>
  <mergeCells count="12">
    <mergeCell ref="F4:F5"/>
    <mergeCell ref="G4:G5"/>
    <mergeCell ref="H4:H5"/>
    <mergeCell ref="I4:I5"/>
    <mergeCell ref="F3:P3"/>
    <mergeCell ref="J4:J5"/>
    <mergeCell ref="K4:K5"/>
    <mergeCell ref="L4:L5"/>
    <mergeCell ref="M4:M5"/>
    <mergeCell ref="N4:N5"/>
    <mergeCell ref="O4:O5"/>
    <mergeCell ref="P4:P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8"/>
  <sheetViews>
    <sheetView workbookViewId="0">
      <selection activeCell="K5" sqref="K5"/>
    </sheetView>
  </sheetViews>
  <sheetFormatPr defaultRowHeight="13.2"/>
  <cols>
    <col min="1" max="16384" width="8.88671875" style="979"/>
  </cols>
  <sheetData>
    <row r="5" spans="3:9" ht="13.8" thickBot="1">
      <c r="C5" s="1388" t="s">
        <v>1042</v>
      </c>
      <c r="D5" s="1388"/>
      <c r="E5" s="1388"/>
      <c r="F5" s="1388"/>
      <c r="G5" s="1388"/>
      <c r="H5" s="1388"/>
      <c r="I5" s="1388"/>
    </row>
    <row r="6" spans="3:9">
      <c r="C6" s="976" t="s">
        <v>1041</v>
      </c>
      <c r="D6" s="978" t="s">
        <v>232</v>
      </c>
      <c r="E6" s="978" t="s">
        <v>1040</v>
      </c>
      <c r="F6" s="978" t="s">
        <v>1039</v>
      </c>
      <c r="G6" s="978" t="s">
        <v>1038</v>
      </c>
      <c r="H6" s="1067" t="s">
        <v>1037</v>
      </c>
      <c r="I6" s="977" t="s">
        <v>1036</v>
      </c>
    </row>
    <row r="7" spans="3:9" ht="13.8" thickBot="1">
      <c r="C7" s="1066">
        <v>57.76</v>
      </c>
      <c r="D7" s="1065">
        <v>17.82</v>
      </c>
      <c r="E7" s="1065">
        <v>10.88</v>
      </c>
      <c r="F7" s="1065">
        <v>5.84</v>
      </c>
      <c r="G7" s="1065">
        <v>3.72</v>
      </c>
      <c r="H7" s="1065">
        <v>3.72</v>
      </c>
      <c r="I7" s="1064">
        <v>0.13</v>
      </c>
    </row>
    <row r="8" spans="3:9">
      <c r="C8" s="979" t="s">
        <v>1028</v>
      </c>
    </row>
  </sheetData>
  <mergeCells count="1">
    <mergeCell ref="C5:I5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17"/>
  <sheetViews>
    <sheetView topLeftCell="A2" workbookViewId="0">
      <selection activeCell="R23" sqref="R23"/>
    </sheetView>
  </sheetViews>
  <sheetFormatPr defaultRowHeight="13.2"/>
  <cols>
    <col min="3" max="3" width="8.88671875" customWidth="1"/>
    <col min="4" max="4" width="5.5546875" customWidth="1"/>
    <col min="5" max="5" width="5.88671875" customWidth="1"/>
    <col min="6" max="6" width="5.77734375" customWidth="1"/>
    <col min="7" max="7" width="6.109375" customWidth="1"/>
    <col min="8" max="8" width="6.44140625" customWidth="1"/>
    <col min="9" max="9" width="6.21875" customWidth="1"/>
    <col min="10" max="10" width="5.44140625" customWidth="1"/>
    <col min="11" max="11" width="5.88671875" customWidth="1"/>
    <col min="12" max="12" width="6.77734375" customWidth="1"/>
    <col min="13" max="13" width="5.44140625" customWidth="1"/>
    <col min="14" max="14" width="6.33203125" customWidth="1"/>
    <col min="15" max="15" width="6.5546875" style="1331" customWidth="1"/>
  </cols>
  <sheetData>
    <row r="5" spans="3:15" ht="15" thickBot="1">
      <c r="C5" s="1407" t="s">
        <v>964</v>
      </c>
      <c r="D5" s="1407"/>
      <c r="E5" s="1407"/>
      <c r="F5" s="1407"/>
      <c r="G5" s="1407"/>
      <c r="H5" s="1407"/>
      <c r="I5" s="1407"/>
      <c r="J5" s="1407"/>
      <c r="K5" s="1407"/>
      <c r="L5" s="1407"/>
      <c r="M5" s="1407"/>
      <c r="N5" s="1407"/>
      <c r="O5" s="1407"/>
    </row>
    <row r="6" spans="3:15" ht="13.2" customHeight="1">
      <c r="C6" s="1408"/>
      <c r="D6" s="1332">
        <v>2003</v>
      </c>
      <c r="E6" s="1329">
        <v>2010</v>
      </c>
      <c r="F6" s="1329">
        <v>2011</v>
      </c>
      <c r="G6" s="1067" t="s">
        <v>27</v>
      </c>
      <c r="H6" s="1329">
        <v>2012</v>
      </c>
      <c r="I6" s="1329">
        <v>2013</v>
      </c>
      <c r="J6" s="1067" t="s">
        <v>27</v>
      </c>
      <c r="K6" s="1329">
        <v>2014</v>
      </c>
      <c r="L6" s="1329">
        <v>2015</v>
      </c>
      <c r="M6" s="1067" t="s">
        <v>27</v>
      </c>
      <c r="N6" s="1330" t="s">
        <v>28</v>
      </c>
      <c r="O6" s="1410" t="s">
        <v>1145</v>
      </c>
    </row>
    <row r="7" spans="3:15" ht="13.8" thickBot="1">
      <c r="C7" s="1409"/>
      <c r="D7" s="1337" t="s">
        <v>29</v>
      </c>
      <c r="E7" s="1336" t="s">
        <v>30</v>
      </c>
      <c r="F7" s="1336" t="s">
        <v>31</v>
      </c>
      <c r="G7" s="1338" t="s">
        <v>32</v>
      </c>
      <c r="H7" s="1336" t="s">
        <v>33</v>
      </c>
      <c r="I7" s="1336" t="s">
        <v>34</v>
      </c>
      <c r="J7" s="1338" t="s">
        <v>35</v>
      </c>
      <c r="K7" s="1336" t="s">
        <v>36</v>
      </c>
      <c r="L7" s="1336" t="s">
        <v>37</v>
      </c>
      <c r="M7" s="1338" t="s">
        <v>38</v>
      </c>
      <c r="N7" s="1339" t="s">
        <v>39</v>
      </c>
      <c r="O7" s="1411"/>
    </row>
    <row r="8" spans="3:15" ht="13.8" thickBot="1">
      <c r="C8" s="285" t="s">
        <v>40</v>
      </c>
      <c r="D8" s="1340">
        <v>5211.7250000000004</v>
      </c>
      <c r="E8" s="58">
        <v>8611.1749999999993</v>
      </c>
      <c r="F8" s="58">
        <v>6218.7520000000004</v>
      </c>
      <c r="G8" s="1341">
        <v>0.72217229356040269</v>
      </c>
      <c r="H8" s="58">
        <v>8358.1049999999996</v>
      </c>
      <c r="I8" s="58">
        <v>10363.904</v>
      </c>
      <c r="J8" s="1342">
        <v>1.239982507996729</v>
      </c>
      <c r="K8" s="58">
        <v>13413</v>
      </c>
      <c r="L8" s="1343">
        <v>19737.409</v>
      </c>
      <c r="M8" s="1342">
        <v>1.4715133825393274</v>
      </c>
      <c r="N8" s="71">
        <v>14525.683999999999</v>
      </c>
      <c r="O8" s="285">
        <v>24039</v>
      </c>
    </row>
    <row r="9" spans="3:15" ht="13.8" thickBot="1">
      <c r="C9" s="28" t="s">
        <v>41</v>
      </c>
      <c r="D9" s="49">
        <v>3511.5129999999999</v>
      </c>
      <c r="E9" s="47">
        <v>6528.4319999999998</v>
      </c>
      <c r="F9" s="47">
        <v>4723.6610000000001</v>
      </c>
      <c r="G9" s="65">
        <v>0.72355214850978</v>
      </c>
      <c r="H9" s="47">
        <v>6387.9769999999999</v>
      </c>
      <c r="I9" s="47">
        <v>8115.7889999999998</v>
      </c>
      <c r="J9" s="48">
        <v>1.2704787446792623</v>
      </c>
      <c r="K9" s="47">
        <v>10819</v>
      </c>
      <c r="L9" s="47">
        <v>16645.843000000001</v>
      </c>
      <c r="M9" s="48">
        <v>1.5385750069322488</v>
      </c>
      <c r="N9" s="70">
        <v>13134.330000000002</v>
      </c>
      <c r="O9" s="1344" t="s">
        <v>1144</v>
      </c>
    </row>
    <row r="10" spans="3:15">
      <c r="C10" s="35" t="s">
        <v>42</v>
      </c>
      <c r="D10" s="50">
        <v>1459.3330000000001</v>
      </c>
      <c r="E10" s="51">
        <v>2439.8159999999998</v>
      </c>
      <c r="F10" s="51">
        <v>1658.0730000000001</v>
      </c>
      <c r="G10" s="66">
        <v>0.67958936247651469</v>
      </c>
      <c r="H10" s="51">
        <v>2042.7750000000001</v>
      </c>
      <c r="I10" s="51">
        <v>2456.165</v>
      </c>
      <c r="J10" s="52">
        <v>1.2023668783884667</v>
      </c>
      <c r="K10" s="51">
        <v>2755</v>
      </c>
      <c r="L10" s="51">
        <v>4002.0949999999998</v>
      </c>
      <c r="M10" s="52">
        <v>1.452666061705989</v>
      </c>
      <c r="N10" s="53">
        <v>2542.7619999999997</v>
      </c>
      <c r="O10" s="285">
        <v>5090</v>
      </c>
    </row>
    <row r="11" spans="3:15">
      <c r="C11" s="36" t="s">
        <v>186</v>
      </c>
      <c r="D11" s="54">
        <v>448.78199999999998</v>
      </c>
      <c r="E11" s="55">
        <v>1412.875</v>
      </c>
      <c r="F11" s="55">
        <v>1043.2460000000001</v>
      </c>
      <c r="G11" s="67">
        <v>0.73838520746704417</v>
      </c>
      <c r="H11" s="55">
        <v>1425.1</v>
      </c>
      <c r="I11" s="55">
        <v>1314.4369999999999</v>
      </c>
      <c r="J11" s="69">
        <v>0.92234720370500312</v>
      </c>
      <c r="K11" s="55">
        <v>2409</v>
      </c>
      <c r="L11" s="55">
        <v>4993.6890000000003</v>
      </c>
      <c r="M11" s="2">
        <v>2.0729302615193026</v>
      </c>
      <c r="N11" s="56">
        <v>4544.9070000000002</v>
      </c>
      <c r="O11" s="1345">
        <v>6373</v>
      </c>
    </row>
    <row r="12" spans="3:15">
      <c r="C12" s="36" t="s">
        <v>43</v>
      </c>
      <c r="D12" s="54">
        <v>785.37900000000002</v>
      </c>
      <c r="E12" s="55">
        <v>1268.278</v>
      </c>
      <c r="F12" s="55">
        <v>993.97400000000005</v>
      </c>
      <c r="G12" s="67">
        <v>0.78371934228930884</v>
      </c>
      <c r="H12" s="55">
        <v>1465.7529999999999</v>
      </c>
      <c r="I12" s="55">
        <v>2210.8209999999999</v>
      </c>
      <c r="J12" s="2">
        <v>1.5083175678303233</v>
      </c>
      <c r="K12" s="55">
        <v>2830</v>
      </c>
      <c r="L12" s="55">
        <v>3677.0749999999998</v>
      </c>
      <c r="M12" s="2">
        <v>1.2993197879858656</v>
      </c>
      <c r="N12" s="56">
        <v>2891.6959999999999</v>
      </c>
      <c r="O12" s="1345">
        <v>4167</v>
      </c>
    </row>
    <row r="13" spans="3:15">
      <c r="C13" s="36" t="s">
        <v>47</v>
      </c>
      <c r="D13" s="54">
        <v>260.214</v>
      </c>
      <c r="E13" s="55">
        <v>508.69099999999997</v>
      </c>
      <c r="F13" s="55">
        <v>364.86500000000001</v>
      </c>
      <c r="G13" s="67">
        <v>0.71726254248649968</v>
      </c>
      <c r="H13" s="55">
        <v>481.66500000000002</v>
      </c>
      <c r="I13" s="55">
        <v>745.88099999999997</v>
      </c>
      <c r="J13" s="2">
        <v>1.5485472268070131</v>
      </c>
      <c r="K13" s="55">
        <v>926</v>
      </c>
      <c r="L13" s="55">
        <v>1524.2919999999999</v>
      </c>
      <c r="M13" s="2">
        <v>1.6461036717062634</v>
      </c>
      <c r="N13" s="56">
        <v>1264.078</v>
      </c>
      <c r="O13" s="1345">
        <v>1839</v>
      </c>
    </row>
    <row r="14" spans="3:15" ht="13.8" thickBot="1">
      <c r="C14" s="57" t="s">
        <v>44</v>
      </c>
      <c r="D14" s="58">
        <v>2953.7080000000001</v>
      </c>
      <c r="E14" s="58">
        <v>5629.66</v>
      </c>
      <c r="F14" s="58">
        <v>4060.1580000000004</v>
      </c>
      <c r="G14" s="66">
        <v>0.72120838558634104</v>
      </c>
      <c r="H14" s="58">
        <v>5415.2929999999997</v>
      </c>
      <c r="I14" s="58">
        <v>6727.3040000000001</v>
      </c>
      <c r="J14" s="52">
        <v>1.2422788573028274</v>
      </c>
      <c r="K14" s="58">
        <v>8920</v>
      </c>
      <c r="L14" s="58">
        <v>14197.151</v>
      </c>
      <c r="M14" s="52">
        <v>1.5916088565022422</v>
      </c>
      <c r="N14" s="71">
        <f>L14-D14</f>
        <v>11243.442999999999</v>
      </c>
      <c r="O14" s="1046">
        <f>SUM(O10:O13)</f>
        <v>17469</v>
      </c>
    </row>
    <row r="15" spans="3:15" ht="13.8" thickBot="1">
      <c r="C15" s="28" t="s">
        <v>45</v>
      </c>
      <c r="D15" s="49">
        <v>648.495</v>
      </c>
      <c r="E15" s="47">
        <v>853.16600000000005</v>
      </c>
      <c r="F15" s="47">
        <v>569.279</v>
      </c>
      <c r="G15" s="65">
        <v>0.66725467259595428</v>
      </c>
      <c r="H15" s="47">
        <v>775.84</v>
      </c>
      <c r="I15" s="47">
        <v>904.13199999999995</v>
      </c>
      <c r="J15" s="48">
        <v>1.1653588368735821</v>
      </c>
      <c r="K15" s="47">
        <v>1049</v>
      </c>
      <c r="L15" s="47">
        <v>1244.97</v>
      </c>
      <c r="M15" s="48">
        <v>1.1868160152526215</v>
      </c>
      <c r="N15" s="59">
        <v>596.47500000000002</v>
      </c>
      <c r="O15" s="1346" t="s">
        <v>1144</v>
      </c>
    </row>
    <row r="16" spans="3:15" ht="13.8" thickBot="1">
      <c r="C16" s="60" t="s">
        <v>46</v>
      </c>
      <c r="D16" s="61">
        <v>798.35799999999995</v>
      </c>
      <c r="E16" s="62">
        <v>905.89599999999996</v>
      </c>
      <c r="F16" s="62">
        <v>685.04600000000005</v>
      </c>
      <c r="G16" s="68">
        <v>0.75620821816190831</v>
      </c>
      <c r="H16" s="62">
        <v>876.40099999999995</v>
      </c>
      <c r="I16" s="62">
        <v>981.98099999999999</v>
      </c>
      <c r="J16" s="63">
        <v>1.1204699675148706</v>
      </c>
      <c r="K16" s="62">
        <v>1112</v>
      </c>
      <c r="L16" s="62">
        <v>1310.606</v>
      </c>
      <c r="M16" s="63">
        <v>1.1786025179856114</v>
      </c>
      <c r="N16" s="64">
        <v>512.24800000000005</v>
      </c>
      <c r="O16" s="1347" t="s">
        <v>1144</v>
      </c>
    </row>
    <row r="17" spans="3:3">
      <c r="C17" t="s">
        <v>613</v>
      </c>
    </row>
  </sheetData>
  <mergeCells count="3">
    <mergeCell ref="C5:O5"/>
    <mergeCell ref="C6:C7"/>
    <mergeCell ref="O6:O7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workbookViewId="0">
      <selection activeCell="F26" sqref="F26"/>
    </sheetView>
  </sheetViews>
  <sheetFormatPr defaultRowHeight="13.2"/>
  <cols>
    <col min="2" max="2" width="15.21875" customWidth="1"/>
    <col min="3" max="3" width="10.44140625" customWidth="1"/>
    <col min="4" max="4" width="9.6640625" customWidth="1"/>
    <col min="5" max="5" width="10.5546875" customWidth="1"/>
  </cols>
  <sheetData>
    <row r="2" spans="2:9" ht="13.8" thickBot="1">
      <c r="B2" s="1469" t="s">
        <v>1043</v>
      </c>
      <c r="C2" s="1469"/>
      <c r="D2" s="1469"/>
      <c r="E2" s="1469"/>
      <c r="F2" s="1469"/>
      <c r="G2" s="1469"/>
      <c r="H2" s="1469"/>
      <c r="I2" s="1469"/>
    </row>
    <row r="3" spans="2:9">
      <c r="B3" s="1479" t="s">
        <v>673</v>
      </c>
      <c r="C3" s="1472" t="s">
        <v>295</v>
      </c>
      <c r="D3" s="1474" t="s">
        <v>671</v>
      </c>
      <c r="E3" s="1476" t="s">
        <v>672</v>
      </c>
      <c r="F3" s="1470" t="s">
        <v>673</v>
      </c>
      <c r="G3" s="1472" t="s">
        <v>295</v>
      </c>
      <c r="H3" s="1474" t="s">
        <v>671</v>
      </c>
      <c r="I3" s="1476" t="s">
        <v>672</v>
      </c>
    </row>
    <row r="4" spans="2:9" s="1060" customFormat="1" ht="13.8" thickBot="1">
      <c r="B4" s="1480"/>
      <c r="C4" s="1473"/>
      <c r="D4" s="1475"/>
      <c r="E4" s="1477"/>
      <c r="F4" s="1471"/>
      <c r="G4" s="1473"/>
      <c r="H4" s="1475"/>
      <c r="I4" s="1477"/>
    </row>
    <row r="5" spans="2:9">
      <c r="B5" s="1185" t="s">
        <v>296</v>
      </c>
      <c r="C5" s="1180">
        <v>4344</v>
      </c>
      <c r="D5" s="1181">
        <v>522</v>
      </c>
      <c r="E5" s="1182">
        <v>2.2999999999999998</v>
      </c>
      <c r="F5" s="1183" t="s">
        <v>121</v>
      </c>
      <c r="G5" s="1184">
        <v>2741</v>
      </c>
      <c r="H5" s="1181">
        <v>278</v>
      </c>
      <c r="I5" s="1182">
        <v>0.8</v>
      </c>
    </row>
    <row r="6" spans="2:9">
      <c r="B6" s="1177" t="s">
        <v>144</v>
      </c>
      <c r="C6" s="1173">
        <v>4160</v>
      </c>
      <c r="D6" s="1170">
        <v>181</v>
      </c>
      <c r="E6" s="1172">
        <v>0.8</v>
      </c>
      <c r="F6" s="1177" t="s">
        <v>153</v>
      </c>
      <c r="G6" s="1171">
        <v>2623</v>
      </c>
      <c r="H6" s="1170">
        <v>1116</v>
      </c>
      <c r="I6" s="1172">
        <v>2.9</v>
      </c>
    </row>
    <row r="7" spans="2:9" ht="13.8" thickBot="1">
      <c r="B7" s="1068" t="s">
        <v>248</v>
      </c>
      <c r="C7" s="1174">
        <v>2903</v>
      </c>
      <c r="D7" s="1175">
        <v>514</v>
      </c>
      <c r="E7" s="1176">
        <v>1.5</v>
      </c>
      <c r="F7" s="1178" t="s">
        <v>122</v>
      </c>
      <c r="G7" s="1174">
        <v>2127</v>
      </c>
      <c r="H7" s="1175">
        <v>1901</v>
      </c>
      <c r="I7" s="1179">
        <v>4</v>
      </c>
    </row>
    <row r="8" spans="2:9" ht="13.8" customHeight="1">
      <c r="B8" s="1478" t="s">
        <v>297</v>
      </c>
      <c r="C8" s="1478"/>
      <c r="D8" s="1478"/>
      <c r="E8" s="1478"/>
      <c r="F8" s="1478"/>
      <c r="G8" s="1478"/>
      <c r="H8" s="1478"/>
      <c r="I8" s="1478"/>
    </row>
  </sheetData>
  <mergeCells count="10">
    <mergeCell ref="B8:I8"/>
    <mergeCell ref="D3:D4"/>
    <mergeCell ref="E3:E4"/>
    <mergeCell ref="C3:C4"/>
    <mergeCell ref="B3:B4"/>
    <mergeCell ref="B2:I2"/>
    <mergeCell ref="F3:F4"/>
    <mergeCell ref="G3:G4"/>
    <mergeCell ref="H3:H4"/>
    <mergeCell ref="I3:I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0"/>
  <sheetViews>
    <sheetView workbookViewId="0">
      <selection activeCell="G4" sqref="G4"/>
    </sheetView>
  </sheetViews>
  <sheetFormatPr defaultRowHeight="13.2"/>
  <cols>
    <col min="1" max="1" width="8.88671875" style="1060"/>
    <col min="2" max="2" width="20.88671875" customWidth="1"/>
    <col min="3" max="3" width="7.33203125" customWidth="1"/>
    <col min="4" max="4" width="7.21875" customWidth="1"/>
    <col min="5" max="5" width="7.109375" customWidth="1"/>
    <col min="6" max="6" width="8.88671875" customWidth="1"/>
    <col min="7" max="7" width="20.44140625" customWidth="1"/>
    <col min="8" max="8" width="13.21875" customWidth="1"/>
    <col min="9" max="9" width="13.88671875" customWidth="1"/>
    <col min="10" max="10" width="15.33203125" customWidth="1"/>
    <col min="11" max="11" width="12.88671875" customWidth="1"/>
    <col min="12" max="12" width="13.109375" customWidth="1"/>
    <col min="13" max="13" width="16.21875" customWidth="1"/>
  </cols>
  <sheetData>
    <row r="4" spans="2:5" ht="13.8" thickBot="1">
      <c r="B4" s="1481" t="s">
        <v>1046</v>
      </c>
      <c r="C4" s="1481"/>
      <c r="D4" s="1481"/>
      <c r="E4" s="1481"/>
    </row>
    <row r="5" spans="2:5" ht="13.8" thickBot="1">
      <c r="B5" s="261"/>
      <c r="C5" s="1120">
        <v>2012</v>
      </c>
      <c r="D5" s="1120">
        <v>2013</v>
      </c>
      <c r="E5" s="1121">
        <v>2014</v>
      </c>
    </row>
    <row r="6" spans="2:5">
      <c r="B6" s="1186" t="s">
        <v>1045</v>
      </c>
      <c r="C6" s="1187">
        <v>11.8</v>
      </c>
      <c r="D6" s="1187">
        <v>12.3</v>
      </c>
      <c r="E6" s="1188">
        <v>14.16</v>
      </c>
    </row>
    <row r="7" spans="2:5">
      <c r="B7" s="1186" t="s">
        <v>1044</v>
      </c>
      <c r="C7" s="1152">
        <v>234.31</v>
      </c>
      <c r="D7" s="1152">
        <v>224.07</v>
      </c>
      <c r="E7" s="1188">
        <v>222</v>
      </c>
    </row>
    <row r="8" spans="2:5">
      <c r="B8" s="1189" t="s">
        <v>298</v>
      </c>
      <c r="C8" s="1152">
        <v>308</v>
      </c>
      <c r="D8" s="1152">
        <v>265.27999999999997</v>
      </c>
      <c r="E8" s="1188">
        <v>244</v>
      </c>
    </row>
    <row r="9" spans="2:5" ht="13.8" thickBot="1">
      <c r="B9" s="1190" t="s">
        <v>299</v>
      </c>
      <c r="C9" s="1115">
        <v>265.26</v>
      </c>
      <c r="D9" s="1115">
        <v>259.64</v>
      </c>
      <c r="E9" s="1191">
        <v>242</v>
      </c>
    </row>
    <row r="10" spans="2:5">
      <c r="B10" t="s">
        <v>300</v>
      </c>
    </row>
  </sheetData>
  <mergeCells count="1">
    <mergeCell ref="B4:E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23"/>
  <sheetViews>
    <sheetView tabSelected="1" workbookViewId="0">
      <selection activeCell="G4" sqref="G4"/>
    </sheetView>
  </sheetViews>
  <sheetFormatPr defaultRowHeight="13.2"/>
  <cols>
    <col min="1" max="1" width="8.88671875" style="955"/>
    <col min="2" max="2" width="10.6640625" style="947" customWidth="1"/>
    <col min="3" max="3" width="11.44140625" style="955" customWidth="1"/>
    <col min="4" max="4" width="13.21875" style="955" customWidth="1"/>
    <col min="5" max="5" width="11.21875" style="955" customWidth="1"/>
    <col min="6" max="6" width="11.44140625" style="955" customWidth="1"/>
    <col min="7" max="7" width="13.6640625" style="955" customWidth="1"/>
    <col min="8" max="16384" width="8.88671875" style="955"/>
  </cols>
  <sheetData>
    <row r="6" spans="2:7" ht="16.2">
      <c r="D6" s="980"/>
    </row>
    <row r="7" spans="2:7" ht="13.8" thickBot="1">
      <c r="B7" s="1388" t="s">
        <v>1172</v>
      </c>
      <c r="C7" s="1388"/>
      <c r="D7" s="1388"/>
      <c r="E7" s="1388"/>
      <c r="F7" s="1388"/>
      <c r="G7" s="1388"/>
    </row>
    <row r="8" spans="2:7" ht="13.8" thickBot="1">
      <c r="B8" s="33"/>
      <c r="C8" s="1360" t="s">
        <v>955</v>
      </c>
      <c r="D8" s="1361" t="s">
        <v>976</v>
      </c>
      <c r="E8" s="33"/>
      <c r="F8" s="1360" t="s">
        <v>955</v>
      </c>
      <c r="G8" s="1359" t="s">
        <v>976</v>
      </c>
    </row>
    <row r="9" spans="2:7">
      <c r="B9" s="1486" t="s">
        <v>975</v>
      </c>
      <c r="C9" s="1484">
        <v>8141</v>
      </c>
      <c r="D9" s="1482" t="s">
        <v>1142</v>
      </c>
      <c r="E9" s="1362" t="s">
        <v>1164</v>
      </c>
      <c r="F9" s="1001">
        <v>26000</v>
      </c>
      <c r="G9" s="1373">
        <v>4.0999999999999996</v>
      </c>
    </row>
    <row r="10" spans="2:7">
      <c r="B10" s="1487"/>
      <c r="C10" s="1485"/>
      <c r="D10" s="1483"/>
      <c r="E10" s="1158" t="s">
        <v>947</v>
      </c>
      <c r="F10" s="1371">
        <v>26600</v>
      </c>
      <c r="G10" s="1366">
        <v>4.4000000000000004</v>
      </c>
    </row>
    <row r="11" spans="2:7">
      <c r="B11" s="1374" t="s">
        <v>959</v>
      </c>
      <c r="C11" s="1371">
        <v>20017</v>
      </c>
      <c r="D11" s="1368"/>
      <c r="E11" s="1158" t="s">
        <v>957</v>
      </c>
      <c r="F11" s="1371">
        <v>27222</v>
      </c>
      <c r="G11" s="1366">
        <v>38</v>
      </c>
    </row>
    <row r="12" spans="2:7">
      <c r="B12" s="1374" t="s">
        <v>943</v>
      </c>
      <c r="C12" s="1371">
        <v>21860</v>
      </c>
      <c r="D12" s="1368"/>
      <c r="E12" s="1158" t="s">
        <v>944</v>
      </c>
      <c r="F12" s="1371">
        <v>27304</v>
      </c>
      <c r="G12" s="1366">
        <v>3</v>
      </c>
    </row>
    <row r="13" spans="2:7">
      <c r="B13" s="1158" t="s">
        <v>946</v>
      </c>
      <c r="C13" s="1371">
        <v>22666</v>
      </c>
      <c r="D13" s="1369">
        <v>6.6</v>
      </c>
      <c r="E13" s="1158" t="s">
        <v>945</v>
      </c>
      <c r="F13" s="1371">
        <v>27358</v>
      </c>
      <c r="G13" s="1366">
        <v>3.3</v>
      </c>
    </row>
    <row r="14" spans="2:7">
      <c r="B14" s="1158" t="s">
        <v>958</v>
      </c>
      <c r="C14" s="1371">
        <v>22263</v>
      </c>
      <c r="D14" s="1369">
        <v>56</v>
      </c>
      <c r="E14" s="1158" t="s">
        <v>954</v>
      </c>
      <c r="F14" s="1371">
        <v>27669</v>
      </c>
      <c r="G14" s="1366">
        <v>4.2</v>
      </c>
    </row>
    <row r="15" spans="2:7">
      <c r="B15" s="1158" t="s">
        <v>951</v>
      </c>
      <c r="C15" s="1371">
        <v>25096</v>
      </c>
      <c r="D15" s="1369">
        <v>4.5</v>
      </c>
      <c r="E15" s="1158" t="s">
        <v>952</v>
      </c>
      <c r="F15" s="1371">
        <v>28811</v>
      </c>
      <c r="G15" s="1366">
        <v>3.6</v>
      </c>
    </row>
    <row r="16" spans="2:7">
      <c r="B16" s="1158" t="s">
        <v>953</v>
      </c>
      <c r="C16" s="1371">
        <v>25271</v>
      </c>
      <c r="D16" s="1369">
        <v>6.1</v>
      </c>
      <c r="E16" s="1158" t="s">
        <v>956</v>
      </c>
      <c r="F16" s="1371">
        <v>33011.361042104916</v>
      </c>
      <c r="G16" s="1366">
        <v>13</v>
      </c>
    </row>
    <row r="17" spans="2:8">
      <c r="B17" s="1374" t="s">
        <v>942</v>
      </c>
      <c r="C17" s="1371">
        <v>25359</v>
      </c>
      <c r="D17" s="1368"/>
      <c r="E17" s="1374" t="s">
        <v>130</v>
      </c>
      <c r="F17" s="1371">
        <v>42295</v>
      </c>
      <c r="G17" s="1366">
        <v>143</v>
      </c>
    </row>
    <row r="18" spans="2:8">
      <c r="B18" s="1158" t="s">
        <v>949</v>
      </c>
      <c r="C18" s="1371">
        <v>25533</v>
      </c>
      <c r="D18" s="1369">
        <v>6.7</v>
      </c>
      <c r="E18" s="1158" t="s">
        <v>950</v>
      </c>
      <c r="F18" s="1371">
        <v>57850</v>
      </c>
      <c r="G18" s="1366">
        <v>25.6</v>
      </c>
    </row>
    <row r="19" spans="2:8" ht="13.8" thickBot="1">
      <c r="B19" s="1267" t="s">
        <v>948</v>
      </c>
      <c r="C19" s="1372">
        <v>25980</v>
      </c>
      <c r="D19" s="1370">
        <v>5.6</v>
      </c>
      <c r="E19" s="1375" t="s">
        <v>132</v>
      </c>
      <c r="F19" s="1372">
        <v>71394</v>
      </c>
      <c r="G19" s="1367"/>
    </row>
    <row r="20" spans="2:8" ht="13.2" customHeight="1">
      <c r="B20" s="1807" t="s">
        <v>1165</v>
      </c>
      <c r="C20" s="1807"/>
      <c r="D20" s="1807"/>
      <c r="E20" s="1807"/>
      <c r="F20" s="1807"/>
      <c r="G20" s="1807"/>
    </row>
    <row r="21" spans="2:8">
      <c r="B21" s="955" t="s">
        <v>960</v>
      </c>
    </row>
    <row r="22" spans="2:8">
      <c r="B22" s="1364" t="s">
        <v>1163</v>
      </c>
      <c r="C22" s="1365"/>
      <c r="D22" s="1365"/>
      <c r="E22" s="1365"/>
      <c r="F22" s="1365"/>
      <c r="G22" s="1365"/>
      <c r="H22" s="1365"/>
    </row>
    <row r="23" spans="2:8">
      <c r="B23" s="1363"/>
    </row>
  </sheetData>
  <mergeCells count="5">
    <mergeCell ref="B7:G7"/>
    <mergeCell ref="D9:D10"/>
    <mergeCell ref="C9:C10"/>
    <mergeCell ref="B9:B10"/>
    <mergeCell ref="B20:G20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6"/>
  <sheetViews>
    <sheetView workbookViewId="0">
      <selection activeCell="K3" sqref="K3"/>
    </sheetView>
  </sheetViews>
  <sheetFormatPr defaultRowHeight="13.2"/>
  <cols>
    <col min="1" max="5" width="8.88671875" style="979"/>
    <col min="6" max="6" width="13.21875" style="979" customWidth="1"/>
    <col min="7" max="7" width="12.109375" style="979" customWidth="1"/>
    <col min="8" max="8" width="13.109375" style="979" customWidth="1"/>
    <col min="9" max="9" width="10.44140625" style="979" customWidth="1"/>
    <col min="10" max="16384" width="8.88671875" style="979"/>
  </cols>
  <sheetData>
    <row r="3" spans="4:9" ht="13.8" thickBot="1">
      <c r="D3" s="1388" t="s">
        <v>1047</v>
      </c>
      <c r="E3" s="1388"/>
      <c r="F3" s="1388"/>
      <c r="G3" s="1388"/>
      <c r="H3" s="1388"/>
      <c r="I3" s="1388"/>
    </row>
    <row r="4" spans="4:9">
      <c r="D4" s="976" t="s">
        <v>1035</v>
      </c>
      <c r="E4" s="978" t="s">
        <v>1034</v>
      </c>
      <c r="F4" s="978" t="s">
        <v>1033</v>
      </c>
      <c r="G4" s="978" t="s">
        <v>1032</v>
      </c>
      <c r="H4" s="978" t="s">
        <v>1031</v>
      </c>
      <c r="I4" s="977" t="s">
        <v>1030</v>
      </c>
    </row>
    <row r="5" spans="4:9" ht="13.8" thickBot="1">
      <c r="D5" s="975" t="s">
        <v>1029</v>
      </c>
      <c r="E5" s="795">
        <v>12.53</v>
      </c>
      <c r="F5" s="795">
        <v>17.73</v>
      </c>
      <c r="G5" s="795">
        <v>40.659999999999997</v>
      </c>
      <c r="H5" s="795">
        <v>12.98</v>
      </c>
      <c r="I5" s="744">
        <v>16.100000000000001</v>
      </c>
    </row>
    <row r="6" spans="4:9">
      <c r="D6" s="979" t="s">
        <v>1028</v>
      </c>
    </row>
  </sheetData>
  <mergeCells count="1">
    <mergeCell ref="D3:I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14"/>
  <sheetViews>
    <sheetView workbookViewId="0">
      <selection activeCell="L2" sqref="L2"/>
    </sheetView>
  </sheetViews>
  <sheetFormatPr defaultRowHeight="13.2"/>
  <cols>
    <col min="9" max="9" width="11" customWidth="1"/>
    <col min="10" max="10" width="11.6640625" customWidth="1"/>
  </cols>
  <sheetData>
    <row r="2" spans="4:12" ht="13.8" thickBot="1">
      <c r="D2" s="1481" t="s">
        <v>1048</v>
      </c>
      <c r="E2" s="1481"/>
      <c r="F2" s="1481"/>
      <c r="G2" s="1481"/>
      <c r="H2" s="1481"/>
      <c r="I2" s="1481"/>
      <c r="J2" s="1481"/>
    </row>
    <row r="3" spans="4:12">
      <c r="D3" s="1389"/>
      <c r="E3" s="1391"/>
      <c r="F3" s="1501">
        <v>2011</v>
      </c>
      <c r="G3" s="1390">
        <v>2012</v>
      </c>
      <c r="H3" s="1390">
        <v>2013</v>
      </c>
      <c r="I3" s="1464" t="s">
        <v>766</v>
      </c>
      <c r="J3" s="1467" t="s">
        <v>765</v>
      </c>
    </row>
    <row r="4" spans="4:12" ht="13.8" thickBot="1">
      <c r="D4" s="1394"/>
      <c r="E4" s="1393"/>
      <c r="F4" s="1502"/>
      <c r="G4" s="1500"/>
      <c r="H4" s="1500"/>
      <c r="I4" s="1499"/>
      <c r="J4" s="1498"/>
    </row>
    <row r="5" spans="4:12">
      <c r="D5" s="1494" t="s">
        <v>761</v>
      </c>
      <c r="E5" s="1495"/>
      <c r="F5" s="1488">
        <v>42.6</v>
      </c>
      <c r="G5" s="1490">
        <v>50.5</v>
      </c>
      <c r="H5" s="1490">
        <v>61.1</v>
      </c>
      <c r="I5" s="1490">
        <v>134</v>
      </c>
      <c r="J5" s="1492">
        <v>0.111</v>
      </c>
    </row>
    <row r="6" spans="4:12">
      <c r="D6" s="1496"/>
      <c r="E6" s="1497"/>
      <c r="F6" s="1489"/>
      <c r="G6" s="1491"/>
      <c r="H6" s="1491"/>
      <c r="I6" s="1491"/>
      <c r="J6" s="1493"/>
    </row>
    <row r="7" spans="4:12">
      <c r="D7" s="1496" t="s">
        <v>768</v>
      </c>
      <c r="E7" s="1497"/>
      <c r="F7" s="1508">
        <v>21.7</v>
      </c>
      <c r="G7" s="1507">
        <v>27.3</v>
      </c>
      <c r="H7" s="1507">
        <v>34.299999999999997</v>
      </c>
      <c r="I7" s="1507">
        <v>84.8</v>
      </c>
      <c r="J7" s="1505">
        <v>0.13300000000000001</v>
      </c>
    </row>
    <row r="8" spans="4:12">
      <c r="D8" s="1496"/>
      <c r="E8" s="1497"/>
      <c r="F8" s="1489"/>
      <c r="G8" s="1491"/>
      <c r="H8" s="1491"/>
      <c r="I8" s="1491"/>
      <c r="J8" s="1506"/>
    </row>
    <row r="9" spans="4:12">
      <c r="D9" s="1509" t="s">
        <v>762</v>
      </c>
      <c r="E9" s="1510"/>
      <c r="F9" s="710">
        <v>429.6</v>
      </c>
      <c r="G9" s="712">
        <v>432.3</v>
      </c>
      <c r="H9" s="712">
        <v>435.1</v>
      </c>
      <c r="I9" s="712">
        <v>451.7</v>
      </c>
      <c r="J9" s="713">
        <v>5.0000000000000001E-3</v>
      </c>
    </row>
    <row r="10" spans="4:12">
      <c r="D10" s="1509" t="s">
        <v>763</v>
      </c>
      <c r="E10" s="1510"/>
      <c r="F10" s="711">
        <v>9.9000000000000005E-2</v>
      </c>
      <c r="G10" s="714">
        <v>0.11700000000000001</v>
      </c>
      <c r="H10" s="714">
        <v>0.14000000000000001</v>
      </c>
      <c r="I10" s="714">
        <v>0.29699999999999999</v>
      </c>
      <c r="J10" s="713"/>
    </row>
    <row r="11" spans="4:12" ht="13.8" thickBot="1">
      <c r="D11" s="1394" t="s">
        <v>764</v>
      </c>
      <c r="E11" s="1393"/>
      <c r="F11" s="715">
        <v>5.0999999999999997E-2</v>
      </c>
      <c r="G11" s="716">
        <v>6.3E-2</v>
      </c>
      <c r="H11" s="716">
        <v>7.9000000000000001E-2</v>
      </c>
      <c r="I11" s="716">
        <v>0.188</v>
      </c>
      <c r="J11" s="717"/>
    </row>
    <row r="12" spans="4:12" ht="13.2" customHeight="1">
      <c r="D12" s="1503" t="s">
        <v>767</v>
      </c>
      <c r="E12" s="1503"/>
      <c r="F12" s="1503"/>
      <c r="G12" s="1503"/>
      <c r="H12" s="1503"/>
      <c r="I12" s="1503"/>
      <c r="J12" s="1503"/>
      <c r="K12" s="718"/>
      <c r="L12" s="718"/>
    </row>
    <row r="13" spans="4:12">
      <c r="D13" s="1504"/>
      <c r="E13" s="1504"/>
      <c r="F13" s="1504"/>
      <c r="G13" s="1504"/>
      <c r="H13" s="1504"/>
      <c r="I13" s="1504"/>
      <c r="J13" s="1504"/>
      <c r="K13" s="718"/>
      <c r="L13" s="718"/>
    </row>
    <row r="14" spans="4:12">
      <c r="D14" s="1504"/>
      <c r="E14" s="1504"/>
      <c r="F14" s="1504"/>
      <c r="G14" s="1504"/>
      <c r="H14" s="1504"/>
      <c r="I14" s="1504"/>
      <c r="J14" s="1504"/>
    </row>
  </sheetData>
  <mergeCells count="23">
    <mergeCell ref="D12:J14"/>
    <mergeCell ref="J7:J8"/>
    <mergeCell ref="I7:I8"/>
    <mergeCell ref="H7:H8"/>
    <mergeCell ref="G7:G8"/>
    <mergeCell ref="F7:F8"/>
    <mergeCell ref="D7:E8"/>
    <mergeCell ref="D9:E9"/>
    <mergeCell ref="D10:E10"/>
    <mergeCell ref="D11:E11"/>
    <mergeCell ref="D2:J2"/>
    <mergeCell ref="D3:E4"/>
    <mergeCell ref="F5:F6"/>
    <mergeCell ref="G5:G6"/>
    <mergeCell ref="H5:H6"/>
    <mergeCell ref="I5:I6"/>
    <mergeCell ref="J5:J6"/>
    <mergeCell ref="D5:E6"/>
    <mergeCell ref="J3:J4"/>
    <mergeCell ref="I3:I4"/>
    <mergeCell ref="H3:H4"/>
    <mergeCell ref="G3:G4"/>
    <mergeCell ref="F3:F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0"/>
  <sheetViews>
    <sheetView zoomScale="83" zoomScaleNormal="83" workbookViewId="0">
      <selection activeCell="M23" sqref="M23"/>
    </sheetView>
  </sheetViews>
  <sheetFormatPr defaultRowHeight="13.2"/>
  <cols>
    <col min="2" max="2" width="11.5546875" customWidth="1"/>
    <col min="3" max="3" width="7.21875" style="352" customWidth="1"/>
    <col min="4" max="4" width="8.44140625" customWidth="1"/>
    <col min="5" max="5" width="9.77734375" customWidth="1"/>
    <col min="6" max="6" width="9.44140625" customWidth="1"/>
    <col min="8" max="8" width="8.88671875" style="352"/>
    <col min="9" max="9" width="9.44140625" customWidth="1"/>
  </cols>
  <sheetData>
    <row r="2" spans="2:21">
      <c r="L2" s="720"/>
      <c r="M2" s="720"/>
      <c r="N2" s="720"/>
      <c r="O2" s="720"/>
      <c r="P2" s="720"/>
      <c r="Q2" s="720"/>
      <c r="R2" s="720"/>
      <c r="S2" s="720"/>
      <c r="T2" s="720"/>
      <c r="U2" s="720"/>
    </row>
    <row r="3" spans="2:21" ht="13.8" thickBot="1">
      <c r="B3" s="1481" t="s">
        <v>1150</v>
      </c>
      <c r="C3" s="1481"/>
      <c r="D3" s="1481"/>
      <c r="E3" s="1481"/>
      <c r="F3" s="1481"/>
      <c r="G3" s="1481"/>
      <c r="H3" s="1481"/>
      <c r="I3" s="1481"/>
    </row>
    <row r="4" spans="2:21" ht="13.2" customHeight="1">
      <c r="B4" s="1408" t="s">
        <v>783</v>
      </c>
      <c r="C4" s="1408" t="s">
        <v>784</v>
      </c>
      <c r="D4" s="1513" t="s">
        <v>1149</v>
      </c>
      <c r="E4" s="1518"/>
      <c r="F4" s="1519"/>
      <c r="G4" s="1513" t="s">
        <v>617</v>
      </c>
      <c r="H4" s="1501"/>
      <c r="I4" s="1514" t="s">
        <v>621</v>
      </c>
    </row>
    <row r="5" spans="2:21">
      <c r="B5" s="1439"/>
      <c r="C5" s="1439"/>
      <c r="D5" s="1520" t="s">
        <v>782</v>
      </c>
      <c r="E5" s="545" t="s">
        <v>636</v>
      </c>
      <c r="F5" s="826" t="s">
        <v>261</v>
      </c>
      <c r="G5" s="777" t="s">
        <v>232</v>
      </c>
      <c r="H5" s="833" t="s">
        <v>232</v>
      </c>
      <c r="I5" s="1515"/>
    </row>
    <row r="6" spans="2:21" s="352" customFormat="1" ht="13.8" thickBot="1">
      <c r="B6" s="1409"/>
      <c r="C6" s="1409"/>
      <c r="D6" s="1521"/>
      <c r="E6" s="827">
        <v>0.54400000000000004</v>
      </c>
      <c r="F6" s="828">
        <v>0.45600000000000002</v>
      </c>
      <c r="G6" s="809" t="s">
        <v>619</v>
      </c>
      <c r="H6" s="834" t="s">
        <v>620</v>
      </c>
      <c r="I6" s="810" t="s">
        <v>618</v>
      </c>
    </row>
    <row r="7" spans="2:21" s="352" customFormat="1">
      <c r="B7" s="1408" t="s">
        <v>312</v>
      </c>
      <c r="C7" s="29" t="s">
        <v>327</v>
      </c>
      <c r="D7" s="829">
        <v>6083.8836000000001</v>
      </c>
      <c r="E7" s="549">
        <v>3306.8377</v>
      </c>
      <c r="F7" s="775">
        <v>2777.0459000000001</v>
      </c>
      <c r="G7" s="962">
        <v>7960</v>
      </c>
      <c r="H7" s="596">
        <v>2431</v>
      </c>
      <c r="I7" s="597">
        <v>2414</v>
      </c>
      <c r="K7" s="543"/>
    </row>
    <row r="8" spans="2:21" s="955" customFormat="1">
      <c r="B8" s="1517"/>
      <c r="C8" s="843" t="s">
        <v>328</v>
      </c>
      <c r="D8" s="829">
        <v>5931</v>
      </c>
      <c r="E8" s="549">
        <v>2669</v>
      </c>
      <c r="F8" s="775">
        <v>3262</v>
      </c>
      <c r="G8" s="706">
        <v>7234</v>
      </c>
      <c r="H8" s="1008"/>
      <c r="I8" s="627">
        <v>2409</v>
      </c>
    </row>
    <row r="9" spans="2:21" s="352" customFormat="1">
      <c r="B9" s="1511" t="s">
        <v>187</v>
      </c>
      <c r="C9" s="665" t="s">
        <v>327</v>
      </c>
      <c r="D9" s="819">
        <v>4724.7674999999999</v>
      </c>
      <c r="E9" s="830">
        <v>2817.0661</v>
      </c>
      <c r="F9" s="776">
        <v>1907.7013999999999</v>
      </c>
      <c r="G9" s="774">
        <v>8703</v>
      </c>
      <c r="H9" s="793">
        <v>2674</v>
      </c>
      <c r="I9" s="835">
        <v>2701</v>
      </c>
      <c r="J9" s="543"/>
      <c r="K9" s="543"/>
    </row>
    <row r="10" spans="2:21">
      <c r="B10" s="1512"/>
      <c r="C10" s="665" t="s">
        <v>328</v>
      </c>
      <c r="D10" s="819">
        <v>4584.16</v>
      </c>
      <c r="E10" s="830">
        <v>2784.48</v>
      </c>
      <c r="F10" s="776">
        <v>1799.68</v>
      </c>
      <c r="G10" s="1003">
        <v>7922</v>
      </c>
      <c r="H10" s="1008"/>
      <c r="I10" s="1005">
        <v>2696</v>
      </c>
      <c r="J10" s="543"/>
      <c r="K10" s="543"/>
    </row>
    <row r="11" spans="2:21" s="352" customFormat="1">
      <c r="B11" s="1511" t="s">
        <v>135</v>
      </c>
      <c r="C11" s="665" t="s">
        <v>327</v>
      </c>
      <c r="D11" s="819">
        <v>203.1883</v>
      </c>
      <c r="E11" s="830">
        <v>122.47150000000001</v>
      </c>
      <c r="F11" s="776">
        <v>80.716800000000006</v>
      </c>
      <c r="G11" s="1003">
        <v>5598</v>
      </c>
      <c r="H11" s="1004">
        <v>2158</v>
      </c>
      <c r="I11" s="1005">
        <v>2058</v>
      </c>
      <c r="J11" s="543"/>
      <c r="K11" s="543"/>
    </row>
    <row r="12" spans="2:21" s="352" customFormat="1">
      <c r="B12" s="1512"/>
      <c r="C12" s="665" t="s">
        <v>328</v>
      </c>
      <c r="D12" s="819">
        <v>201.53</v>
      </c>
      <c r="E12" s="830">
        <v>118.37</v>
      </c>
      <c r="F12" s="776">
        <v>83.16</v>
      </c>
      <c r="G12" s="1003">
        <v>5096</v>
      </c>
      <c r="H12" s="1008"/>
      <c r="I12" s="1005">
        <v>587</v>
      </c>
      <c r="J12" s="543"/>
      <c r="K12" s="543"/>
    </row>
    <row r="13" spans="2:21" s="352" customFormat="1">
      <c r="B13" s="1297" t="s">
        <v>616</v>
      </c>
      <c r="C13" s="665" t="s">
        <v>327</v>
      </c>
      <c r="D13" s="819">
        <v>100.17319999999999</v>
      </c>
      <c r="E13" s="830">
        <v>67.288799999999995</v>
      </c>
      <c r="F13" s="776">
        <v>32.884399999999999</v>
      </c>
      <c r="G13" s="1003">
        <v>3875</v>
      </c>
      <c r="H13" s="1004">
        <v>1761</v>
      </c>
      <c r="I13" s="1005">
        <v>596</v>
      </c>
      <c r="J13" s="543"/>
      <c r="K13" s="543"/>
    </row>
    <row r="14" spans="2:21" s="352" customFormat="1">
      <c r="B14" s="1126" t="s">
        <v>21</v>
      </c>
      <c r="C14" s="665" t="s">
        <v>327</v>
      </c>
      <c r="D14" s="819">
        <v>125.10469999999999</v>
      </c>
      <c r="E14" s="830">
        <v>35.65</v>
      </c>
      <c r="F14" s="776">
        <v>89.45</v>
      </c>
      <c r="G14" s="1003">
        <v>4008</v>
      </c>
      <c r="H14" s="1004">
        <v>1814</v>
      </c>
      <c r="I14" s="470"/>
      <c r="J14" s="543"/>
      <c r="K14" s="543"/>
    </row>
    <row r="15" spans="2:21" s="352" customFormat="1">
      <c r="B15" s="1126" t="s">
        <v>22</v>
      </c>
      <c r="C15" s="665" t="s">
        <v>327</v>
      </c>
      <c r="D15" s="819">
        <v>107.8766</v>
      </c>
      <c r="E15" s="830">
        <v>43.98</v>
      </c>
      <c r="F15" s="776">
        <v>63.64</v>
      </c>
      <c r="G15" s="1003">
        <v>5196</v>
      </c>
      <c r="H15" s="1004">
        <v>2173</v>
      </c>
      <c r="I15" s="470"/>
      <c r="J15" s="543"/>
      <c r="K15" s="543"/>
    </row>
    <row r="16" spans="2:21" s="352" customFormat="1">
      <c r="B16" s="30" t="s">
        <v>285</v>
      </c>
      <c r="C16" s="665" t="s">
        <v>327</v>
      </c>
      <c r="D16" s="819">
        <v>73.69</v>
      </c>
      <c r="E16" s="830">
        <v>16.96</v>
      </c>
      <c r="F16" s="776">
        <v>56.73</v>
      </c>
      <c r="G16" s="1003">
        <v>7462</v>
      </c>
      <c r="H16" s="1004">
        <v>2301</v>
      </c>
      <c r="I16" s="470"/>
      <c r="J16" s="543"/>
      <c r="K16" s="543"/>
    </row>
    <row r="17" spans="2:11">
      <c r="B17" s="1127" t="s">
        <v>293</v>
      </c>
      <c r="C17" s="665" t="s">
        <v>327</v>
      </c>
      <c r="D17" s="819">
        <v>59.59</v>
      </c>
      <c r="E17" s="830">
        <v>12.76</v>
      </c>
      <c r="F17" s="776">
        <v>46.83</v>
      </c>
      <c r="G17" s="1003">
        <v>7727</v>
      </c>
      <c r="H17" s="1004">
        <v>1951</v>
      </c>
      <c r="I17" s="470"/>
      <c r="J17" s="543"/>
      <c r="K17" s="543"/>
    </row>
    <row r="18" spans="2:11" ht="13.8" thickBot="1">
      <c r="B18" s="1128" t="s">
        <v>11</v>
      </c>
      <c r="C18" s="31" t="s">
        <v>327</v>
      </c>
      <c r="D18" s="831">
        <v>113.0566</v>
      </c>
      <c r="E18" s="832">
        <v>32.32</v>
      </c>
      <c r="F18" s="779">
        <v>80.14</v>
      </c>
      <c r="G18" s="1006">
        <v>7287</v>
      </c>
      <c r="H18" s="1007">
        <v>1907</v>
      </c>
      <c r="I18" s="372"/>
      <c r="J18" s="543"/>
      <c r="K18" s="543"/>
    </row>
    <row r="19" spans="2:11" s="352" customFormat="1" ht="13.2" customHeight="1">
      <c r="B19" s="1516" t="s">
        <v>1127</v>
      </c>
      <c r="C19" s="1516"/>
      <c r="D19" s="1516"/>
      <c r="E19" s="1516"/>
      <c r="F19" s="1516"/>
      <c r="G19" s="1516"/>
      <c r="H19" s="1516"/>
      <c r="I19" s="1516"/>
      <c r="J19" s="543"/>
      <c r="K19" s="543"/>
    </row>
    <row r="20" spans="2:11">
      <c r="B20" s="783"/>
      <c r="C20" s="783"/>
      <c r="D20" s="783"/>
      <c r="E20" s="783"/>
      <c r="F20" s="783"/>
      <c r="G20" s="783"/>
      <c r="H20" s="783"/>
      <c r="I20" s="783"/>
    </row>
  </sheetData>
  <mergeCells count="11">
    <mergeCell ref="B3:I3"/>
    <mergeCell ref="D4:F4"/>
    <mergeCell ref="B4:B6"/>
    <mergeCell ref="D5:D6"/>
    <mergeCell ref="C4:C6"/>
    <mergeCell ref="B9:B10"/>
    <mergeCell ref="B11:B12"/>
    <mergeCell ref="G4:H4"/>
    <mergeCell ref="I4:I5"/>
    <mergeCell ref="B19:I19"/>
    <mergeCell ref="B7:B8"/>
  </mergeCells>
  <phoneticPr fontId="1"/>
  <hyperlinks>
    <hyperlink ref="B19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>
      <selection activeCell="J2" sqref="J2"/>
    </sheetView>
  </sheetViews>
  <sheetFormatPr defaultRowHeight="13.2"/>
  <cols>
    <col min="3" max="3" width="9.6640625" customWidth="1"/>
    <col min="4" max="4" width="11.109375" customWidth="1"/>
    <col min="6" max="6" width="10.33203125" customWidth="1"/>
    <col min="7" max="7" width="7" customWidth="1"/>
  </cols>
  <sheetData>
    <row r="2" spans="2:7" ht="13.8" thickBot="1">
      <c r="B2" s="1388" t="s">
        <v>1110</v>
      </c>
      <c r="C2" s="1388"/>
      <c r="D2" s="1388"/>
      <c r="E2" s="1388"/>
      <c r="F2" s="1388"/>
      <c r="G2" s="1388"/>
    </row>
    <row r="3" spans="2:7">
      <c r="B3" s="1534" t="s">
        <v>149</v>
      </c>
      <c r="C3" s="1532" t="s">
        <v>674</v>
      </c>
      <c r="D3" s="1530" t="s">
        <v>675</v>
      </c>
      <c r="E3" s="1526" t="s">
        <v>676</v>
      </c>
      <c r="F3" s="1524" t="s">
        <v>978</v>
      </c>
      <c r="G3" s="1528" t="s">
        <v>977</v>
      </c>
    </row>
    <row r="4" spans="2:7" s="1060" customFormat="1" ht="13.8" thickBot="1">
      <c r="B4" s="1535"/>
      <c r="C4" s="1533"/>
      <c r="D4" s="1531"/>
      <c r="E4" s="1527"/>
      <c r="F4" s="1525"/>
      <c r="G4" s="1529"/>
    </row>
    <row r="5" spans="2:7">
      <c r="B5" s="1075">
        <v>2015</v>
      </c>
      <c r="C5" s="1076">
        <v>59.3</v>
      </c>
      <c r="D5" s="1077">
        <v>3.3</v>
      </c>
      <c r="E5" s="1078">
        <v>42.534400000000005</v>
      </c>
      <c r="F5" s="1079">
        <v>925.952</v>
      </c>
      <c r="G5" s="1080">
        <v>280.59151515151518</v>
      </c>
    </row>
    <row r="6" spans="2:7" ht="13.8" thickBot="1">
      <c r="B6" s="1074">
        <v>2014</v>
      </c>
      <c r="C6" s="1073">
        <v>60.84</v>
      </c>
      <c r="D6" s="1069">
        <v>3.3</v>
      </c>
      <c r="E6" s="1070">
        <v>45.957120000000003</v>
      </c>
      <c r="F6" s="1071">
        <v>1018.88</v>
      </c>
      <c r="G6" s="1072">
        <v>308.75151515151515</v>
      </c>
    </row>
    <row r="7" spans="2:7" ht="13.8" thickBot="1">
      <c r="B7" s="310" t="s">
        <v>677</v>
      </c>
      <c r="C7" s="344" t="s">
        <v>678</v>
      </c>
      <c r="D7" s="1058" t="s">
        <v>679</v>
      </c>
      <c r="E7" s="1081" t="s">
        <v>680</v>
      </c>
      <c r="F7" s="1522" t="s">
        <v>681</v>
      </c>
      <c r="G7" s="1523"/>
    </row>
  </sheetData>
  <mergeCells count="8">
    <mergeCell ref="B2:G2"/>
    <mergeCell ref="F7:G7"/>
    <mergeCell ref="F3:F4"/>
    <mergeCell ref="E3:E4"/>
    <mergeCell ref="G3:G4"/>
    <mergeCell ref="D3:D4"/>
    <mergeCell ref="C3:C4"/>
    <mergeCell ref="B3:B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9"/>
  <sheetViews>
    <sheetView workbookViewId="0">
      <selection activeCell="K2" sqref="K2"/>
    </sheetView>
  </sheetViews>
  <sheetFormatPr defaultRowHeight="13.2"/>
  <cols>
    <col min="3" max="3" width="13" customWidth="1"/>
    <col min="4" max="4" width="9.21875" customWidth="1"/>
    <col min="5" max="5" width="7.5546875" customWidth="1"/>
    <col min="6" max="6" width="6.88671875" customWidth="1"/>
    <col min="7" max="7" width="6.6640625" customWidth="1"/>
    <col min="8" max="8" width="8" customWidth="1"/>
    <col min="9" max="9" width="6.33203125" customWidth="1"/>
  </cols>
  <sheetData>
    <row r="1" spans="3:9" ht="11.4" customHeight="1"/>
    <row r="2" spans="3:9" ht="19.8" customHeight="1" thickBot="1">
      <c r="C2" s="1536" t="s">
        <v>1111</v>
      </c>
      <c r="D2" s="1537"/>
      <c r="E2" s="1537"/>
      <c r="F2" s="1537"/>
      <c r="G2" s="1537"/>
      <c r="H2" s="1537"/>
      <c r="I2" s="1537"/>
    </row>
    <row r="3" spans="3:9" ht="13.8" thickBot="1">
      <c r="C3" s="1538" t="s">
        <v>1112</v>
      </c>
      <c r="D3" s="1539"/>
      <c r="E3" s="45" t="s">
        <v>301</v>
      </c>
      <c r="F3" s="45" t="s">
        <v>302</v>
      </c>
      <c r="G3" s="45" t="s">
        <v>303</v>
      </c>
      <c r="H3" s="45" t="s">
        <v>304</v>
      </c>
      <c r="I3" s="97" t="s">
        <v>305</v>
      </c>
    </row>
    <row r="4" spans="3:9">
      <c r="C4" s="29" t="s">
        <v>306</v>
      </c>
      <c r="D4" s="50">
        <v>13382.04</v>
      </c>
      <c r="E4" s="51">
        <v>454.04</v>
      </c>
      <c r="F4" s="51">
        <v>2101.23</v>
      </c>
      <c r="G4" s="51">
        <v>121.98</v>
      </c>
      <c r="H4" s="51">
        <v>2922.45</v>
      </c>
      <c r="I4" s="53">
        <v>7782.34</v>
      </c>
    </row>
    <row r="5" spans="3:9">
      <c r="C5" s="30" t="s">
        <v>307</v>
      </c>
      <c r="D5" s="54">
        <v>7944.81</v>
      </c>
      <c r="E5" s="55">
        <v>112.23</v>
      </c>
      <c r="F5" s="55">
        <v>188.94</v>
      </c>
      <c r="G5" s="55">
        <v>73.91</v>
      </c>
      <c r="H5" s="55">
        <v>2397.9899999999998</v>
      </c>
      <c r="I5" s="56">
        <v>5171.74</v>
      </c>
    </row>
    <row r="6" spans="3:9">
      <c r="C6" s="30" t="s">
        <v>308</v>
      </c>
      <c r="D6" s="54">
        <v>2288.8200000000002</v>
      </c>
      <c r="E6" s="55">
        <v>10.93</v>
      </c>
      <c r="F6" s="55">
        <v>9.77</v>
      </c>
      <c r="G6" s="55">
        <v>0.28999999999999998</v>
      </c>
      <c r="H6" s="55">
        <v>153.49</v>
      </c>
      <c r="I6" s="56">
        <v>2114.34</v>
      </c>
    </row>
    <row r="7" spans="3:9">
      <c r="C7" s="30" t="s">
        <v>309</v>
      </c>
      <c r="D7" s="54">
        <v>549.86</v>
      </c>
      <c r="E7" s="55">
        <v>80.33</v>
      </c>
      <c r="F7" s="55">
        <v>345.39</v>
      </c>
      <c r="G7" s="55">
        <v>2.2400000000000002</v>
      </c>
      <c r="H7" s="55">
        <v>46.1</v>
      </c>
      <c r="I7" s="56">
        <v>75.81</v>
      </c>
    </row>
    <row r="8" spans="3:9" ht="13.8" thickBot="1">
      <c r="C8" s="31" t="s">
        <v>310</v>
      </c>
      <c r="D8" s="154">
        <v>2598.54</v>
      </c>
      <c r="E8" s="150">
        <v>250.55</v>
      </c>
      <c r="F8" s="150">
        <v>1557.14</v>
      </c>
      <c r="G8" s="150">
        <v>45.54</v>
      </c>
      <c r="H8" s="150">
        <v>324.87</v>
      </c>
      <c r="I8" s="155">
        <v>420.44</v>
      </c>
    </row>
    <row r="9" spans="3:9">
      <c r="C9" t="s">
        <v>311</v>
      </c>
    </row>
  </sheetData>
  <mergeCells count="2">
    <mergeCell ref="C2:I2"/>
    <mergeCell ref="C3:D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6"/>
  <sheetViews>
    <sheetView zoomScale="98" zoomScaleNormal="98" workbookViewId="0">
      <selection activeCell="I28" sqref="I28"/>
    </sheetView>
  </sheetViews>
  <sheetFormatPr defaultRowHeight="13.2"/>
  <cols>
    <col min="1" max="1" width="8.88671875" style="589"/>
    <col min="2" max="2" width="10.6640625" style="589" customWidth="1"/>
    <col min="3" max="3" width="7.88671875" style="589" customWidth="1"/>
    <col min="4" max="4" width="9.44140625" style="589" customWidth="1"/>
    <col min="5" max="5" width="8" style="589" customWidth="1"/>
    <col min="6" max="6" width="10" style="589" customWidth="1"/>
    <col min="7" max="7" width="8.44140625" style="589" customWidth="1"/>
    <col min="8" max="8" width="9.88671875" style="589" customWidth="1"/>
    <col min="9" max="9" width="7.6640625" style="589" customWidth="1"/>
    <col min="10" max="16384" width="8.88671875" style="589"/>
  </cols>
  <sheetData>
    <row r="4" spans="2:10">
      <c r="H4" s="1299"/>
    </row>
    <row r="7" spans="2:10" ht="13.8" thickBot="1">
      <c r="B7" s="1418" t="s">
        <v>1136</v>
      </c>
      <c r="C7" s="1418"/>
      <c r="D7" s="1418"/>
      <c r="E7" s="1418"/>
      <c r="F7" s="1418"/>
      <c r="G7" s="1418"/>
      <c r="H7" s="1540" t="s">
        <v>682</v>
      </c>
      <c r="I7" s="1540"/>
      <c r="J7" s="1540"/>
    </row>
    <row r="8" spans="2:10" ht="13.8" thickBot="1">
      <c r="B8" s="1419">
        <v>2008</v>
      </c>
      <c r="C8" s="1420"/>
      <c r="D8" s="1419">
        <v>2011</v>
      </c>
      <c r="E8" s="1420"/>
      <c r="F8" s="1395" t="s">
        <v>683</v>
      </c>
      <c r="G8" s="1397"/>
      <c r="H8" s="1419" t="s">
        <v>328</v>
      </c>
      <c r="I8" s="1440"/>
      <c r="J8" s="1420"/>
    </row>
    <row r="9" spans="2:10" s="1298" customFormat="1" ht="13.8" thickBot="1">
      <c r="B9" s="1419" t="s">
        <v>1135</v>
      </c>
      <c r="C9" s="1460"/>
      <c r="D9" s="1419" t="s">
        <v>1135</v>
      </c>
      <c r="E9" s="1460"/>
      <c r="F9" s="1419" t="s">
        <v>1135</v>
      </c>
      <c r="G9" s="1460"/>
      <c r="H9" s="1419" t="s">
        <v>1135</v>
      </c>
      <c r="I9" s="1440"/>
      <c r="J9" s="255" t="s">
        <v>1134</v>
      </c>
    </row>
    <row r="10" spans="2:10">
      <c r="B10" s="632" t="s">
        <v>279</v>
      </c>
      <c r="C10" s="633">
        <v>2293.3184999999999</v>
      </c>
      <c r="D10" s="632" t="s">
        <v>279</v>
      </c>
      <c r="E10" s="634">
        <v>2800.2273</v>
      </c>
      <c r="F10" s="632" t="s">
        <v>279</v>
      </c>
      <c r="G10" s="634">
        <v>2932.4821999999999</v>
      </c>
      <c r="H10" s="632" t="s">
        <v>279</v>
      </c>
      <c r="I10" s="633">
        <v>3071.4627999999998</v>
      </c>
      <c r="J10" s="597">
        <v>1696</v>
      </c>
    </row>
    <row r="11" spans="2:10">
      <c r="B11" s="614" t="s">
        <v>187</v>
      </c>
      <c r="C11" s="635">
        <v>1161.3171</v>
      </c>
      <c r="D11" s="614" t="s">
        <v>187</v>
      </c>
      <c r="E11" s="636">
        <v>1616.2746999999999</v>
      </c>
      <c r="F11" s="614" t="s">
        <v>187</v>
      </c>
      <c r="G11" s="636">
        <v>1863.2207000000001</v>
      </c>
      <c r="H11" s="1307" t="s">
        <v>187</v>
      </c>
      <c r="I11" s="1305">
        <v>2041.0615</v>
      </c>
      <c r="J11" s="1188">
        <v>1152</v>
      </c>
    </row>
    <row r="12" spans="2:10">
      <c r="B12" s="614" t="s">
        <v>130</v>
      </c>
      <c r="C12" s="635">
        <v>701.64790000000005</v>
      </c>
      <c r="D12" s="614" t="s">
        <v>130</v>
      </c>
      <c r="E12" s="636">
        <v>758.29229999999995</v>
      </c>
      <c r="F12" s="614" t="s">
        <v>130</v>
      </c>
      <c r="G12" s="636">
        <v>676.60040000000004</v>
      </c>
      <c r="H12" s="1307" t="s">
        <v>130</v>
      </c>
      <c r="I12" s="1305">
        <v>653.45429999999999</v>
      </c>
      <c r="J12" s="1188">
        <v>364</v>
      </c>
    </row>
    <row r="13" spans="2:10">
      <c r="B13" s="614" t="s">
        <v>135</v>
      </c>
      <c r="C13" s="635">
        <v>131.5865</v>
      </c>
      <c r="D13" s="614" t="s">
        <v>135</v>
      </c>
      <c r="E13" s="636">
        <v>121.5162</v>
      </c>
      <c r="F13" s="614" t="s">
        <v>135</v>
      </c>
      <c r="G13" s="636">
        <v>100.1189</v>
      </c>
      <c r="H13" s="1307" t="s">
        <v>135</v>
      </c>
      <c r="I13" s="1305">
        <v>98.805899999999994</v>
      </c>
      <c r="J13" s="1188">
        <v>54</v>
      </c>
    </row>
    <row r="14" spans="2:10">
      <c r="B14" s="614" t="s">
        <v>684</v>
      </c>
      <c r="C14" s="635">
        <v>42.860799999999998</v>
      </c>
      <c r="D14" s="614" t="s">
        <v>21</v>
      </c>
      <c r="E14" s="636">
        <v>39.880699999999997</v>
      </c>
      <c r="F14" s="614" t="s">
        <v>21</v>
      </c>
      <c r="G14" s="636">
        <v>47.426900000000003</v>
      </c>
      <c r="H14" s="1307" t="s">
        <v>21</v>
      </c>
      <c r="I14" s="1305">
        <v>55.417700000000004</v>
      </c>
      <c r="J14" s="1188">
        <v>27</v>
      </c>
    </row>
    <row r="15" spans="2:10" ht="13.8" thickBot="1">
      <c r="B15" s="618" t="s">
        <v>22</v>
      </c>
      <c r="C15" s="637">
        <v>36.692</v>
      </c>
      <c r="D15" s="618" t="s">
        <v>22</v>
      </c>
      <c r="E15" s="638">
        <v>39.6023</v>
      </c>
      <c r="F15" s="618" t="s">
        <v>685</v>
      </c>
      <c r="G15" s="638">
        <v>29.113600000000002</v>
      </c>
      <c r="H15" s="1300" t="s">
        <v>22</v>
      </c>
      <c r="I15" s="1306">
        <v>28.221699999999998</v>
      </c>
      <c r="J15" s="1296">
        <v>12</v>
      </c>
    </row>
    <row r="16" spans="2:10">
      <c r="B16" s="629"/>
      <c r="C16" s="171"/>
      <c r="D16" s="171"/>
      <c r="E16" s="171"/>
    </row>
  </sheetData>
  <mergeCells count="10">
    <mergeCell ref="H7:J7"/>
    <mergeCell ref="H9:I9"/>
    <mergeCell ref="B9:C9"/>
    <mergeCell ref="D9:E9"/>
    <mergeCell ref="F9:G9"/>
    <mergeCell ref="H8:J8"/>
    <mergeCell ref="B7:G7"/>
    <mergeCell ref="B8:C8"/>
    <mergeCell ref="D8:E8"/>
    <mergeCell ref="F8:G8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N9"/>
  <sheetViews>
    <sheetView topLeftCell="H1" zoomScale="91" zoomScaleNormal="91" workbookViewId="0">
      <selection activeCell="M26" sqref="M26"/>
    </sheetView>
  </sheetViews>
  <sheetFormatPr defaultRowHeight="13.2"/>
  <cols>
    <col min="1" max="9" width="8.88671875" style="589"/>
    <col min="10" max="10" width="11.5546875" style="589" customWidth="1"/>
    <col min="11" max="11" width="11" style="589" customWidth="1"/>
    <col min="12" max="12" width="10" style="589" customWidth="1"/>
    <col min="13" max="13" width="11.5546875" style="589" customWidth="1"/>
    <col min="14" max="16" width="8.88671875" style="589"/>
    <col min="17" max="18" width="10.44140625" style="589" bestFit="1" customWidth="1"/>
    <col min="19" max="19" width="8.88671875" style="589"/>
    <col min="20" max="20" width="10.44140625" style="589" bestFit="1" customWidth="1"/>
    <col min="21" max="16384" width="8.88671875" style="589"/>
  </cols>
  <sheetData>
    <row r="2" spans="9:14" ht="13.8" thickBot="1">
      <c r="I2" s="1418" t="s">
        <v>1056</v>
      </c>
      <c r="J2" s="1418"/>
      <c r="K2" s="1418"/>
      <c r="L2" s="1418"/>
      <c r="M2" s="1418"/>
      <c r="N2" s="1418"/>
    </row>
    <row r="3" spans="9:14" ht="13.8" thickBot="1">
      <c r="I3" s="28"/>
      <c r="J3" s="1059" t="s">
        <v>686</v>
      </c>
      <c r="K3" s="1056" t="s">
        <v>687</v>
      </c>
      <c r="L3" s="1056" t="s">
        <v>688</v>
      </c>
      <c r="M3" s="1056" t="s">
        <v>689</v>
      </c>
      <c r="N3" s="1057" t="s">
        <v>690</v>
      </c>
    </row>
    <row r="4" spans="9:14">
      <c r="I4" s="1061" t="s">
        <v>689</v>
      </c>
      <c r="J4" s="1107">
        <v>0.37161146799498923</v>
      </c>
      <c r="K4" s="1106">
        <v>0.56035013674917367</v>
      </c>
      <c r="L4" s="1106">
        <v>6.8038395255837061E-2</v>
      </c>
      <c r="M4" s="544">
        <v>30714628</v>
      </c>
      <c r="N4" s="1350">
        <v>1</v>
      </c>
    </row>
    <row r="5" spans="9:14">
      <c r="I5" s="1110" t="s">
        <v>187</v>
      </c>
      <c r="J5" s="1108">
        <v>0.21535186470373383</v>
      </c>
      <c r="K5" s="639">
        <v>0.7285582526543174</v>
      </c>
      <c r="L5" s="639">
        <v>5.6089882641948807E-2</v>
      </c>
      <c r="M5" s="615">
        <v>20410615</v>
      </c>
      <c r="N5" s="1351">
        <v>0.66500000000000004</v>
      </c>
    </row>
    <row r="6" spans="9:14">
      <c r="I6" s="1110" t="s">
        <v>130</v>
      </c>
      <c r="J6" s="1108">
        <v>0.76086024684511222</v>
      </c>
      <c r="K6" s="639">
        <v>0.23472123452244481</v>
      </c>
      <c r="L6" s="639">
        <v>4.4185186324430031E-3</v>
      </c>
      <c r="M6" s="615">
        <v>6534543</v>
      </c>
      <c r="N6" s="1351">
        <v>0.21299999999999999</v>
      </c>
    </row>
    <row r="7" spans="9:14">
      <c r="I7" s="1110" t="s">
        <v>135</v>
      </c>
      <c r="J7" s="1108">
        <v>0.15143326461274073</v>
      </c>
      <c r="K7" s="639">
        <v>0.3547551310195039</v>
      </c>
      <c r="L7" s="639">
        <v>0.49381160436775534</v>
      </c>
      <c r="M7" s="615">
        <v>988059</v>
      </c>
      <c r="N7" s="1351">
        <v>3.2000000000000001E-2</v>
      </c>
    </row>
    <row r="8" spans="9:14" ht="13.8" thickBot="1">
      <c r="I8" s="1111" t="s">
        <v>22</v>
      </c>
      <c r="J8" s="1109">
        <v>0.78636651938047675</v>
      </c>
      <c r="K8" s="640">
        <v>0.11013156542660435</v>
      </c>
      <c r="L8" s="640">
        <v>0.10350191519291893</v>
      </c>
      <c r="M8" s="619">
        <v>282217</v>
      </c>
      <c r="N8" s="1352">
        <v>8.9999999999999993E-3</v>
      </c>
    </row>
    <row r="9" spans="9:14">
      <c r="I9" s="333" t="s">
        <v>691</v>
      </c>
    </row>
  </sheetData>
  <mergeCells count="1">
    <mergeCell ref="I2:N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5"/>
  <sheetViews>
    <sheetView topLeftCell="A2" workbookViewId="0">
      <selection activeCell="H22" sqref="H22"/>
    </sheetView>
  </sheetViews>
  <sheetFormatPr defaultRowHeight="13.2"/>
  <cols>
    <col min="1" max="1" width="8.88671875" style="589"/>
    <col min="2" max="2" width="9.5546875" customWidth="1"/>
    <col min="3" max="3" width="18.33203125" customWidth="1"/>
    <col min="4" max="4" width="7.21875" customWidth="1"/>
    <col min="5" max="5" width="6.77734375" customWidth="1"/>
    <col min="6" max="6" width="6.5546875" customWidth="1"/>
    <col min="7" max="7" width="6.33203125" customWidth="1"/>
    <col min="8" max="8" width="6.21875" customWidth="1"/>
  </cols>
  <sheetData>
    <row r="4" spans="2:8" ht="13.8" thickBot="1">
      <c r="B4" s="1418" t="s">
        <v>965</v>
      </c>
      <c r="C4" s="1418"/>
      <c r="D4" s="1418"/>
      <c r="E4" s="1418"/>
      <c r="F4" s="1418"/>
      <c r="G4" s="1418"/>
      <c r="H4" s="1418"/>
    </row>
    <row r="5" spans="2:8" ht="13.8" thickBot="1">
      <c r="B5" s="1419" t="s">
        <v>615</v>
      </c>
      <c r="C5" s="1420"/>
      <c r="D5" s="37">
        <v>2011</v>
      </c>
      <c r="E5" s="11">
        <v>2012</v>
      </c>
      <c r="F5" s="11">
        <v>2013</v>
      </c>
      <c r="G5" s="11">
        <v>2014</v>
      </c>
      <c r="H5" s="12">
        <v>2015</v>
      </c>
    </row>
    <row r="6" spans="2:8">
      <c r="B6" s="1421" t="s">
        <v>1</v>
      </c>
      <c r="C6" s="1422"/>
      <c r="D6" s="152">
        <v>104.63157894736842</v>
      </c>
      <c r="E6" s="149">
        <v>109.57894736842104</v>
      </c>
      <c r="F6" s="149">
        <v>114.52631578947367</v>
      </c>
      <c r="G6" s="149">
        <v>119.36842105263156</v>
      </c>
      <c r="H6" s="153">
        <v>124.63157894736842</v>
      </c>
    </row>
    <row r="7" spans="2:8">
      <c r="B7" s="1412" t="s">
        <v>2</v>
      </c>
      <c r="C7" s="1413"/>
      <c r="D7" s="54">
        <v>104.68349631630272</v>
      </c>
      <c r="E7" s="55">
        <v>111.07586756686678</v>
      </c>
      <c r="F7" s="55">
        <v>116.63797717594096</v>
      </c>
      <c r="G7" s="55">
        <v>124.99688387138488</v>
      </c>
      <c r="H7" s="56">
        <v>129.16150144741673</v>
      </c>
    </row>
    <row r="8" spans="2:8">
      <c r="B8" s="3" t="s">
        <v>238</v>
      </c>
      <c r="C8" s="39"/>
      <c r="D8" s="54">
        <v>96.970193252538479</v>
      </c>
      <c r="E8" s="55">
        <v>99.405502784146734</v>
      </c>
      <c r="F8" s="55">
        <v>100.46511627906978</v>
      </c>
      <c r="G8" s="55">
        <v>111.65411071077629</v>
      </c>
      <c r="H8" s="56">
        <v>121.18758434326891</v>
      </c>
    </row>
    <row r="9" spans="2:8">
      <c r="B9" s="1412" t="s">
        <v>4</v>
      </c>
      <c r="C9" s="1413"/>
      <c r="D9" s="54">
        <v>105.02520516132398</v>
      </c>
      <c r="E9" s="55">
        <v>106.95747648309784</v>
      </c>
      <c r="F9" s="55">
        <v>109.11538873015252</v>
      </c>
      <c r="G9" s="55">
        <v>109.28914243218912</v>
      </c>
      <c r="H9" s="56">
        <v>110.24567171578796</v>
      </c>
    </row>
    <row r="10" spans="2:8">
      <c r="B10" s="1412" t="s">
        <v>658</v>
      </c>
      <c r="C10" s="1413"/>
      <c r="D10" s="54">
        <v>122.47386759581882</v>
      </c>
      <c r="E10" s="55">
        <v>144.94773519163763</v>
      </c>
      <c r="F10" s="55">
        <v>169.51219512195121</v>
      </c>
      <c r="G10" s="55">
        <v>195.1219512195122</v>
      </c>
      <c r="H10" s="56">
        <v>209.05923344947738</v>
      </c>
    </row>
    <row r="11" spans="2:8">
      <c r="B11" s="5"/>
      <c r="C11" s="39" t="s">
        <v>240</v>
      </c>
      <c r="D11" s="54">
        <v>73.833294998142222</v>
      </c>
      <c r="E11" s="55">
        <v>100.85811850882006</v>
      </c>
      <c r="F11" s="55">
        <v>93.026203577557993</v>
      </c>
      <c r="G11" s="55">
        <v>170.50252127603108</v>
      </c>
      <c r="H11" s="56">
        <v>353.41665634565368</v>
      </c>
    </row>
    <row r="12" spans="2:8">
      <c r="B12" s="5"/>
      <c r="C12" s="39" t="s">
        <v>241</v>
      </c>
      <c r="D12" s="54">
        <v>135.88042477717158</v>
      </c>
      <c r="E12" s="55">
        <v>183.90147404763152</v>
      </c>
      <c r="F12" s="55">
        <v>225.32959645170868</v>
      </c>
      <c r="G12" s="55">
        <v>273.12925170068024</v>
      </c>
      <c r="H12" s="56">
        <v>323.21444162556844</v>
      </c>
    </row>
    <row r="13" spans="2:8">
      <c r="B13" s="1414" t="s">
        <v>3</v>
      </c>
      <c r="C13" s="1415"/>
      <c r="D13" s="54">
        <v>72.241579558652731</v>
      </c>
      <c r="E13" s="55">
        <v>97.096399535423927</v>
      </c>
      <c r="F13" s="55">
        <v>120.32520325203254</v>
      </c>
      <c r="G13" s="55">
        <v>155.74912891986062</v>
      </c>
      <c r="H13" s="56">
        <v>229.26829268292681</v>
      </c>
    </row>
    <row r="14" spans="2:8" ht="13.8" thickBot="1">
      <c r="B14" s="1416" t="s">
        <v>239</v>
      </c>
      <c r="C14" s="1417"/>
      <c r="D14" s="154">
        <v>103.34549878345499</v>
      </c>
      <c r="E14" s="150">
        <v>112.46958637469587</v>
      </c>
      <c r="F14" s="150">
        <v>106.26520681265205</v>
      </c>
      <c r="G14" s="150">
        <v>102.79805352798053</v>
      </c>
      <c r="H14" s="155">
        <v>98.600973236009736</v>
      </c>
    </row>
    <row r="15" spans="2:8">
      <c r="B15" t="s">
        <v>614</v>
      </c>
    </row>
  </sheetData>
  <mergeCells count="8">
    <mergeCell ref="B10:C10"/>
    <mergeCell ref="B13:C13"/>
    <mergeCell ref="B14:C14"/>
    <mergeCell ref="B4:H4"/>
    <mergeCell ref="B5:C5"/>
    <mergeCell ref="B9:C9"/>
    <mergeCell ref="B6:C6"/>
    <mergeCell ref="B7:C7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12"/>
  <sheetViews>
    <sheetView topLeftCell="B1" zoomScale="102" zoomScaleNormal="102" workbookViewId="0">
      <selection activeCell="L5" sqref="L5"/>
    </sheetView>
  </sheetViews>
  <sheetFormatPr defaultRowHeight="13.2"/>
  <cols>
    <col min="1" max="2" width="8.88671875" style="589"/>
    <col min="3" max="3" width="12.33203125" style="590" customWidth="1"/>
    <col min="4" max="16384" width="8.88671875" style="589"/>
  </cols>
  <sheetData>
    <row r="4" spans="3:10" ht="13.2" customHeight="1"/>
    <row r="5" spans="3:10" ht="13.8" customHeight="1" thickBot="1">
      <c r="C5" s="1542" t="s">
        <v>1057</v>
      </c>
      <c r="D5" s="1542"/>
      <c r="E5" s="1542"/>
      <c r="F5" s="1542"/>
      <c r="G5" s="1542"/>
      <c r="H5" s="1542"/>
      <c r="I5" s="1542"/>
      <c r="J5" s="1542"/>
    </row>
    <row r="6" spans="3:10" ht="13.8" thickBot="1">
      <c r="C6" s="33" t="s">
        <v>707</v>
      </c>
      <c r="D6" s="588">
        <v>2011</v>
      </c>
      <c r="E6" s="592">
        <v>2013</v>
      </c>
      <c r="F6" s="587">
        <v>2015</v>
      </c>
      <c r="G6" s="33" t="s">
        <v>707</v>
      </c>
      <c r="H6" s="954">
        <v>2011</v>
      </c>
      <c r="I6" s="968">
        <v>2013</v>
      </c>
      <c r="J6" s="946">
        <v>2015</v>
      </c>
    </row>
    <row r="7" spans="3:10">
      <c r="C7" s="591" t="s">
        <v>708</v>
      </c>
      <c r="D7" s="188">
        <v>1.53</v>
      </c>
      <c r="E7" s="75">
        <v>1.4</v>
      </c>
      <c r="F7" s="133">
        <v>1.5</v>
      </c>
      <c r="G7" s="641" t="s">
        <v>21</v>
      </c>
      <c r="H7" s="642">
        <v>1.58</v>
      </c>
      <c r="I7" s="615">
        <v>1.7</v>
      </c>
      <c r="J7" s="616">
        <v>1.7</v>
      </c>
    </row>
    <row r="8" spans="3:10">
      <c r="C8" s="641" t="s">
        <v>187</v>
      </c>
      <c r="D8" s="642">
        <v>1.32</v>
      </c>
      <c r="E8" s="615">
        <v>1.1000000000000001</v>
      </c>
      <c r="F8" s="616">
        <v>1.3</v>
      </c>
      <c r="G8" s="641" t="s">
        <v>135</v>
      </c>
      <c r="H8" s="642">
        <v>1.83</v>
      </c>
      <c r="I8" s="615">
        <v>1.7</v>
      </c>
      <c r="J8" s="616">
        <v>1.8</v>
      </c>
    </row>
    <row r="9" spans="3:10">
      <c r="C9" s="641" t="s">
        <v>130</v>
      </c>
      <c r="D9" s="642">
        <v>1.37</v>
      </c>
      <c r="E9" s="615">
        <v>1.4</v>
      </c>
      <c r="F9" s="616">
        <v>1.3</v>
      </c>
      <c r="G9" s="641" t="s">
        <v>693</v>
      </c>
      <c r="H9" s="642">
        <v>2.1800000000000002</v>
      </c>
      <c r="I9" s="615">
        <v>2.2000000000000002</v>
      </c>
      <c r="J9" s="616">
        <v>2.2999999999999998</v>
      </c>
    </row>
    <row r="10" spans="3:10">
      <c r="C10" s="641" t="s">
        <v>692</v>
      </c>
      <c r="D10" s="642">
        <v>1.69</v>
      </c>
      <c r="E10" s="615">
        <v>2.1</v>
      </c>
      <c r="F10" s="616">
        <v>2.6</v>
      </c>
      <c r="G10" s="641" t="s">
        <v>11</v>
      </c>
      <c r="H10" s="642">
        <v>3.54</v>
      </c>
      <c r="I10" s="615">
        <v>2.7</v>
      </c>
      <c r="J10" s="616">
        <v>2.7</v>
      </c>
    </row>
    <row r="11" spans="3:10" ht="13.8" thickBot="1">
      <c r="C11" s="641" t="s">
        <v>22</v>
      </c>
      <c r="D11" s="642">
        <v>1.87</v>
      </c>
      <c r="E11" s="615">
        <v>1.9</v>
      </c>
      <c r="F11" s="616">
        <v>1.9</v>
      </c>
      <c r="G11" s="593" t="s">
        <v>8</v>
      </c>
      <c r="H11" s="643">
        <v>3.28</v>
      </c>
      <c r="I11" s="619">
        <v>2.9</v>
      </c>
      <c r="J11" s="620">
        <v>2.6</v>
      </c>
    </row>
    <row r="12" spans="3:10">
      <c r="C12" s="1541" t="s">
        <v>694</v>
      </c>
      <c r="D12" s="1541"/>
      <c r="E12" s="1541"/>
      <c r="F12" s="1541"/>
    </row>
  </sheetData>
  <mergeCells count="2">
    <mergeCell ref="C12:F12"/>
    <mergeCell ref="C5:J5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9"/>
  <sheetViews>
    <sheetView topLeftCell="A2" zoomScale="83" zoomScaleNormal="83" workbookViewId="0">
      <selection activeCell="L5" sqref="L5"/>
    </sheetView>
  </sheetViews>
  <sheetFormatPr defaultRowHeight="13.2"/>
  <cols>
    <col min="1" max="2" width="8.88671875" style="589"/>
    <col min="3" max="3" width="16.21875" style="589" customWidth="1"/>
    <col min="4" max="4" width="7" style="589" customWidth="1"/>
    <col min="5" max="5" width="6.77734375" style="589" customWidth="1"/>
    <col min="6" max="6" width="6.88671875" style="589" customWidth="1"/>
    <col min="7" max="7" width="7" style="589" customWidth="1"/>
    <col min="8" max="8" width="6.88671875" style="589" customWidth="1"/>
    <col min="9" max="16" width="8.88671875" style="589"/>
    <col min="17" max="21" width="12.21875" style="589" bestFit="1" customWidth="1"/>
    <col min="22" max="16384" width="8.88671875" style="589"/>
  </cols>
  <sheetData>
    <row r="4" spans="3:9" ht="13.8" thickBot="1">
      <c r="C4" s="1418" t="s">
        <v>1058</v>
      </c>
      <c r="D4" s="1418"/>
      <c r="E4" s="1418"/>
      <c r="F4" s="1418"/>
      <c r="G4" s="1418"/>
      <c r="H4" s="1418"/>
      <c r="I4" s="1418"/>
    </row>
    <row r="5" spans="3:9" ht="13.8" thickBot="1">
      <c r="C5" s="28"/>
      <c r="D5" s="446">
        <v>2011</v>
      </c>
      <c r="E5" s="189">
        <v>2012</v>
      </c>
      <c r="F5" s="189">
        <v>2013</v>
      </c>
      <c r="G5" s="189">
        <v>2014</v>
      </c>
      <c r="H5" s="189">
        <v>2015</v>
      </c>
      <c r="I5" s="255" t="s">
        <v>706</v>
      </c>
    </row>
    <row r="6" spans="3:9">
      <c r="C6" s="1063" t="s">
        <v>705</v>
      </c>
      <c r="D6" s="548">
        <v>305.59625</v>
      </c>
      <c r="E6" s="549">
        <v>358.65875</v>
      </c>
      <c r="F6" s="549">
        <v>429.65625</v>
      </c>
      <c r="G6" s="549">
        <v>425.52375000000001</v>
      </c>
      <c r="H6" s="549">
        <v>313.03375</v>
      </c>
      <c r="I6" s="1112">
        <v>-0.28599999999999998</v>
      </c>
    </row>
    <row r="7" spans="3:9">
      <c r="C7" s="1083" t="s">
        <v>704</v>
      </c>
      <c r="D7" s="1113">
        <v>241.86500000000001</v>
      </c>
      <c r="E7" s="652">
        <v>280.77750000000003</v>
      </c>
      <c r="F7" s="652">
        <v>336.8125</v>
      </c>
      <c r="G7" s="652">
        <v>332.88249999999999</v>
      </c>
      <c r="H7" s="652">
        <v>231.54750000000001</v>
      </c>
      <c r="I7" s="657">
        <v>-0.33460000000000001</v>
      </c>
    </row>
    <row r="8" spans="3:9" ht="13.8" thickBot="1">
      <c r="C8" s="1084" t="s">
        <v>703</v>
      </c>
      <c r="D8" s="1093">
        <v>63.731250000000003</v>
      </c>
      <c r="E8" s="655">
        <v>77.881250000000009</v>
      </c>
      <c r="F8" s="655">
        <v>92.84375</v>
      </c>
      <c r="G8" s="654">
        <v>92.641249999999999</v>
      </c>
      <c r="H8" s="654">
        <v>81.486249999999998</v>
      </c>
      <c r="I8" s="653">
        <v>-0.11600000000000001</v>
      </c>
    </row>
    <row r="9" spans="3:9">
      <c r="C9" s="589" t="s">
        <v>702</v>
      </c>
    </row>
  </sheetData>
  <mergeCells count="1">
    <mergeCell ref="C4:I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zoomScale="107" zoomScaleNormal="107" workbookViewId="0">
      <selection activeCell="J2" sqref="J2"/>
    </sheetView>
  </sheetViews>
  <sheetFormatPr defaultRowHeight="13.2"/>
  <cols>
    <col min="1" max="1" width="8.88671875" style="589"/>
    <col min="2" max="2" width="16.6640625" style="589" customWidth="1"/>
    <col min="3" max="16384" width="8.88671875" style="589"/>
  </cols>
  <sheetData>
    <row r="1" spans="2:8" s="787" customFormat="1"/>
    <row r="2" spans="2:8" ht="13.8" thickBot="1">
      <c r="B2" s="1418" t="s">
        <v>1059</v>
      </c>
      <c r="C2" s="1418"/>
      <c r="D2" s="1418"/>
      <c r="E2" s="1418"/>
      <c r="F2" s="1418"/>
      <c r="G2" s="1418"/>
      <c r="H2" s="1418"/>
    </row>
    <row r="3" spans="2:8" ht="13.8" thickBot="1">
      <c r="B3" s="136"/>
      <c r="C3" s="1543" t="s">
        <v>695</v>
      </c>
      <c r="D3" s="1433"/>
      <c r="E3" s="1433" t="s">
        <v>696</v>
      </c>
      <c r="F3" s="1433"/>
      <c r="G3" s="1433" t="s">
        <v>697</v>
      </c>
      <c r="H3" s="1434"/>
    </row>
    <row r="4" spans="2:8" ht="13.8" thickBot="1">
      <c r="B4" s="33" t="s">
        <v>149</v>
      </c>
      <c r="C4" s="588">
        <v>2014</v>
      </c>
      <c r="D4" s="592">
        <v>2015</v>
      </c>
      <c r="E4" s="592">
        <v>2014</v>
      </c>
      <c r="F4" s="592">
        <v>2015</v>
      </c>
      <c r="G4" s="592">
        <v>2014</v>
      </c>
      <c r="H4" s="587">
        <v>2015</v>
      </c>
    </row>
    <row r="5" spans="2:8">
      <c r="B5" s="591" t="s">
        <v>312</v>
      </c>
      <c r="C5" s="644">
        <v>244.875</v>
      </c>
      <c r="D5" s="52">
        <v>208.125</v>
      </c>
      <c r="E5" s="52">
        <v>436.625</v>
      </c>
      <c r="F5" s="52">
        <v>350.875</v>
      </c>
      <c r="G5" s="52">
        <v>80.125</v>
      </c>
      <c r="H5" s="186">
        <v>110.75</v>
      </c>
    </row>
    <row r="6" spans="2:8">
      <c r="B6" s="641" t="s">
        <v>187</v>
      </c>
      <c r="C6" s="645">
        <v>294.25</v>
      </c>
      <c r="D6" s="646">
        <v>245.625</v>
      </c>
      <c r="E6" s="646">
        <v>529</v>
      </c>
      <c r="F6" s="646">
        <v>420</v>
      </c>
      <c r="G6" s="646">
        <v>96</v>
      </c>
      <c r="H6" s="647">
        <v>101.5</v>
      </c>
    </row>
    <row r="7" spans="2:8">
      <c r="B7" s="648" t="s">
        <v>698</v>
      </c>
      <c r="C7" s="645">
        <v>343.125</v>
      </c>
      <c r="D7" s="646">
        <v>286.5</v>
      </c>
      <c r="E7" s="646">
        <v>617.75</v>
      </c>
      <c r="F7" s="646">
        <v>460.5</v>
      </c>
      <c r="G7" s="646">
        <v>158.625</v>
      </c>
      <c r="H7" s="647">
        <v>166.625</v>
      </c>
    </row>
    <row r="8" spans="2:8">
      <c r="B8" s="641" t="s">
        <v>130</v>
      </c>
      <c r="C8" s="645">
        <v>112.375</v>
      </c>
      <c r="D8" s="646">
        <v>110.875</v>
      </c>
      <c r="E8" s="646">
        <v>198.75</v>
      </c>
      <c r="F8" s="646">
        <v>186.875</v>
      </c>
      <c r="G8" s="646">
        <v>46.25</v>
      </c>
      <c r="H8" s="647">
        <v>43.625</v>
      </c>
    </row>
    <row r="9" spans="2:8">
      <c r="B9" s="641" t="s">
        <v>135</v>
      </c>
      <c r="C9" s="645">
        <v>202</v>
      </c>
      <c r="D9" s="646">
        <v>183.25</v>
      </c>
      <c r="E9" s="646">
        <v>431.375</v>
      </c>
      <c r="F9" s="646">
        <v>368.75</v>
      </c>
      <c r="G9" s="646">
        <v>29.125</v>
      </c>
      <c r="H9" s="647">
        <v>27.625</v>
      </c>
    </row>
    <row r="10" spans="2:8">
      <c r="B10" s="641" t="s">
        <v>22</v>
      </c>
      <c r="C10" s="645">
        <v>230.75</v>
      </c>
      <c r="D10" s="646">
        <v>190.5</v>
      </c>
      <c r="E10" s="646">
        <v>347</v>
      </c>
      <c r="F10" s="646">
        <v>286.75</v>
      </c>
      <c r="G10" s="646">
        <v>53.5</v>
      </c>
      <c r="H10" s="647">
        <v>54.75</v>
      </c>
    </row>
    <row r="11" spans="2:8">
      <c r="B11" s="641" t="s">
        <v>699</v>
      </c>
      <c r="C11" s="645">
        <v>238</v>
      </c>
      <c r="D11" s="646">
        <v>215.75</v>
      </c>
      <c r="E11" s="646">
        <v>384.875</v>
      </c>
      <c r="F11" s="646">
        <v>341</v>
      </c>
      <c r="G11" s="646">
        <v>60.25</v>
      </c>
      <c r="H11" s="647">
        <v>63.75</v>
      </c>
    </row>
    <row r="12" spans="2:8">
      <c r="B12" s="641" t="s">
        <v>11</v>
      </c>
      <c r="C12" s="645">
        <v>160.125</v>
      </c>
      <c r="D12" s="646">
        <v>160.125</v>
      </c>
      <c r="E12" s="646">
        <v>266.125</v>
      </c>
      <c r="F12" s="646">
        <v>261.875</v>
      </c>
      <c r="G12" s="646">
        <v>54.625</v>
      </c>
      <c r="H12" s="647">
        <v>56.375</v>
      </c>
    </row>
    <row r="13" spans="2:8">
      <c r="B13" s="641" t="s">
        <v>8</v>
      </c>
      <c r="C13" s="645">
        <v>172.25</v>
      </c>
      <c r="D13" s="646">
        <v>166.125</v>
      </c>
      <c r="E13" s="646">
        <v>285.875</v>
      </c>
      <c r="F13" s="646">
        <v>265.625</v>
      </c>
      <c r="G13" s="646">
        <v>42.375</v>
      </c>
      <c r="H13" s="647">
        <v>52.5</v>
      </c>
    </row>
    <row r="14" spans="2:8" ht="13.8" thickBot="1">
      <c r="B14" s="593" t="s">
        <v>293</v>
      </c>
      <c r="C14" s="649">
        <v>186.125</v>
      </c>
      <c r="D14" s="650">
        <v>171.875</v>
      </c>
      <c r="E14" s="650">
        <v>297.75</v>
      </c>
      <c r="F14" s="650">
        <v>270.625</v>
      </c>
      <c r="G14" s="650">
        <v>53.5</v>
      </c>
      <c r="H14" s="651">
        <v>56.875</v>
      </c>
    </row>
    <row r="15" spans="2:8">
      <c r="B15" s="1060" t="s">
        <v>694</v>
      </c>
      <c r="C15" s="427"/>
    </row>
  </sheetData>
  <mergeCells count="4">
    <mergeCell ref="B2:H2"/>
    <mergeCell ref="C3:D3"/>
    <mergeCell ref="E3:F3"/>
    <mergeCell ref="G3:H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zoomScale="99" zoomScaleNormal="99" workbookViewId="0">
      <selection activeCell="I3" sqref="I3"/>
    </sheetView>
  </sheetViews>
  <sheetFormatPr defaultRowHeight="13.2"/>
  <cols>
    <col min="1" max="2" width="8.88671875" style="589"/>
    <col min="3" max="3" width="9.5546875" style="589" customWidth="1"/>
    <col min="4" max="4" width="10.5546875" style="589" customWidth="1"/>
    <col min="5" max="5" width="10" style="589" customWidth="1"/>
    <col min="6" max="6" width="9.109375" style="589" customWidth="1"/>
    <col min="7" max="7" width="10.21875" style="589" customWidth="1"/>
    <col min="8" max="27" width="8.88671875" style="589"/>
    <col min="28" max="32" width="10.44140625" style="589" bestFit="1" customWidth="1"/>
    <col min="33" max="16384" width="8.88671875" style="589"/>
  </cols>
  <sheetData>
    <row r="1" spans="2:7" s="787" customFormat="1"/>
    <row r="2" spans="2:7" s="787" customFormat="1"/>
    <row r="3" spans="2:7" ht="13.8" thickBot="1">
      <c r="C3" s="1388" t="s">
        <v>1068</v>
      </c>
      <c r="D3" s="1388"/>
      <c r="E3" s="1388"/>
      <c r="F3" s="1388"/>
      <c r="G3" s="1388"/>
    </row>
    <row r="4" spans="2:7" ht="13.8" thickBot="1">
      <c r="B4" s="1055" t="s">
        <v>149</v>
      </c>
      <c r="C4" s="1056">
        <v>2011</v>
      </c>
      <c r="D4" s="1056">
        <v>2012</v>
      </c>
      <c r="E4" s="1056">
        <v>2013</v>
      </c>
      <c r="F4" s="1056">
        <v>2014</v>
      </c>
      <c r="G4" s="1057">
        <v>2015</v>
      </c>
    </row>
    <row r="5" spans="2:7">
      <c r="B5" s="1062" t="s">
        <v>700</v>
      </c>
      <c r="C5" s="983">
        <v>448358.36599999998</v>
      </c>
      <c r="D5" s="983">
        <v>547165.38</v>
      </c>
      <c r="E5" s="983">
        <v>648837.47199999995</v>
      </c>
      <c r="F5" s="983">
        <v>801950.31200000003</v>
      </c>
      <c r="G5" s="984">
        <v>664844.14800000004</v>
      </c>
    </row>
    <row r="6" spans="2:7" ht="13.8" thickBot="1">
      <c r="B6" s="1114" t="s">
        <v>701</v>
      </c>
      <c r="C6" s="1115">
        <v>35.868669279999999</v>
      </c>
      <c r="D6" s="1115">
        <v>43.773230400000003</v>
      </c>
      <c r="E6" s="1115">
        <v>51.906997760000003</v>
      </c>
      <c r="F6" s="1115">
        <v>64.156024959999996</v>
      </c>
      <c r="G6" s="1116">
        <v>53.187531839999998</v>
      </c>
    </row>
    <row r="7" spans="2:7">
      <c r="B7" s="333" t="s">
        <v>1069</v>
      </c>
    </row>
    <row r="8" spans="2:7">
      <c r="C8" s="249"/>
      <c r="D8" s="249"/>
      <c r="E8" s="249"/>
      <c r="F8" s="249"/>
      <c r="G8" s="249"/>
    </row>
  </sheetData>
  <mergeCells count="1">
    <mergeCell ref="C3:G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zoomScale="107" zoomScaleNormal="107" workbookViewId="0">
      <selection activeCell="G3" sqref="G3"/>
    </sheetView>
  </sheetViews>
  <sheetFormatPr defaultRowHeight="13.2"/>
  <cols>
    <col min="2" max="2" width="33.5546875" customWidth="1"/>
    <col min="8" max="8" width="13.6640625" customWidth="1"/>
    <col min="9" max="9" width="15" customWidth="1"/>
  </cols>
  <sheetData>
    <row r="3" spans="2:4" ht="13.8" thickBot="1">
      <c r="B3" s="1418" t="s">
        <v>1060</v>
      </c>
      <c r="C3" s="1418"/>
      <c r="D3" s="1418"/>
    </row>
    <row r="4" spans="2:4" ht="13.8" thickBot="1">
      <c r="B4" s="9"/>
      <c r="C4" s="28">
        <v>2014</v>
      </c>
      <c r="D4" s="38">
        <v>2015</v>
      </c>
    </row>
    <row r="5" spans="2:4">
      <c r="B5" s="662" t="s">
        <v>726</v>
      </c>
      <c r="C5" s="664">
        <v>0.23</v>
      </c>
      <c r="D5" s="663">
        <v>0.27400000000000002</v>
      </c>
    </row>
    <row r="6" spans="2:4">
      <c r="B6" s="3" t="s">
        <v>331</v>
      </c>
      <c r="C6" s="665">
        <v>1184</v>
      </c>
      <c r="D6" s="491">
        <v>1318</v>
      </c>
    </row>
    <row r="7" spans="2:4">
      <c r="B7" s="3" t="s">
        <v>332</v>
      </c>
      <c r="C7" s="665">
        <v>0.51</v>
      </c>
      <c r="D7" s="491">
        <v>0.56000000000000005</v>
      </c>
    </row>
    <row r="8" spans="2:4">
      <c r="B8" s="3" t="s">
        <v>333</v>
      </c>
      <c r="C8" s="665">
        <v>8.6199999999999992</v>
      </c>
      <c r="D8" s="491">
        <v>8.33</v>
      </c>
    </row>
    <row r="9" spans="2:4">
      <c r="B9" s="3" t="s">
        <v>334</v>
      </c>
      <c r="C9" s="665">
        <v>1680</v>
      </c>
      <c r="D9" s="491">
        <v>1587</v>
      </c>
    </row>
    <row r="10" spans="2:4">
      <c r="B10" s="5" t="s">
        <v>335</v>
      </c>
      <c r="C10" s="285">
        <v>30.1</v>
      </c>
      <c r="D10" s="286">
        <v>33.700000000000003</v>
      </c>
    </row>
    <row r="11" spans="2:4" ht="13.8" thickBot="1">
      <c r="B11" s="6" t="s">
        <v>336</v>
      </c>
      <c r="C11" s="31">
        <v>19.898</v>
      </c>
      <c r="D11" s="272">
        <v>20.917999999999999</v>
      </c>
    </row>
    <row r="12" spans="2:4">
      <c r="B12" t="s">
        <v>324</v>
      </c>
    </row>
  </sheetData>
  <mergeCells count="1">
    <mergeCell ref="B3:D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zoomScaleNormal="100" zoomScaleSheetLayoutView="100" workbookViewId="0">
      <pane xSplit="1" ySplit="1" topLeftCell="B2" activePane="bottomRight" state="frozen"/>
      <selection pane="topRight" activeCell="E1" sqref="E1"/>
      <selection pane="bottomLeft" activeCell="A3" sqref="A3"/>
      <selection pane="bottomRight" activeCell="M5" sqref="M5"/>
    </sheetView>
  </sheetViews>
  <sheetFormatPr defaultRowHeight="16.2"/>
  <cols>
    <col min="1" max="1" width="8.88671875" style="277"/>
    <col min="2" max="2" width="12.21875" style="1169" customWidth="1"/>
    <col min="3" max="3" width="8" style="277" customWidth="1"/>
    <col min="4" max="4" width="12.77734375" style="277" customWidth="1"/>
    <col min="5" max="5" width="9" customWidth="1"/>
    <col min="6" max="6" width="9.5546875" style="277" customWidth="1"/>
    <col min="7" max="7" width="13.21875" style="277" customWidth="1"/>
    <col min="8" max="8" width="12.88671875" style="277" customWidth="1"/>
    <col min="9" max="9" width="10.5546875" style="277" customWidth="1"/>
    <col min="10" max="10" width="8.88671875" style="277"/>
    <col min="11" max="11" width="10.5546875" style="277" customWidth="1"/>
    <col min="12" max="222" width="8.88671875" style="277"/>
    <col min="223" max="223" width="26.109375" style="277" customWidth="1"/>
    <col min="224" max="231" width="0" style="277" hidden="1" customWidth="1"/>
    <col min="232" max="233" width="11.44140625" style="277" customWidth="1"/>
    <col min="234" max="234" width="13.77734375" style="277" customWidth="1"/>
    <col min="235" max="235" width="13.44140625" style="277" customWidth="1"/>
    <col min="236" max="236" width="14.21875" style="277" customWidth="1"/>
    <col min="237" max="237" width="14" style="277" customWidth="1"/>
    <col min="238" max="478" width="8.88671875" style="277"/>
    <col min="479" max="479" width="26.109375" style="277" customWidth="1"/>
    <col min="480" max="487" width="0" style="277" hidden="1" customWidth="1"/>
    <col min="488" max="489" width="11.44140625" style="277" customWidth="1"/>
    <col min="490" max="490" width="13.77734375" style="277" customWidth="1"/>
    <col min="491" max="491" width="13.44140625" style="277" customWidth="1"/>
    <col min="492" max="492" width="14.21875" style="277" customWidth="1"/>
    <col min="493" max="493" width="14" style="277" customWidth="1"/>
    <col min="494" max="734" width="8.88671875" style="277"/>
    <col min="735" max="735" width="26.109375" style="277" customWidth="1"/>
    <col min="736" max="743" width="0" style="277" hidden="1" customWidth="1"/>
    <col min="744" max="745" width="11.44140625" style="277" customWidth="1"/>
    <col min="746" max="746" width="13.77734375" style="277" customWidth="1"/>
    <col min="747" max="747" width="13.44140625" style="277" customWidth="1"/>
    <col min="748" max="748" width="14.21875" style="277" customWidth="1"/>
    <col min="749" max="749" width="14" style="277" customWidth="1"/>
    <col min="750" max="990" width="8.88671875" style="277"/>
    <col min="991" max="991" width="26.109375" style="277" customWidth="1"/>
    <col min="992" max="999" width="0" style="277" hidden="1" customWidth="1"/>
    <col min="1000" max="1001" width="11.44140625" style="277" customWidth="1"/>
    <col min="1002" max="1002" width="13.77734375" style="277" customWidth="1"/>
    <col min="1003" max="1003" width="13.44140625" style="277" customWidth="1"/>
    <col min="1004" max="1004" width="14.21875" style="277" customWidth="1"/>
    <col min="1005" max="1005" width="14" style="277" customWidth="1"/>
    <col min="1006" max="1246" width="8.88671875" style="277"/>
    <col min="1247" max="1247" width="26.109375" style="277" customWidth="1"/>
    <col min="1248" max="1255" width="0" style="277" hidden="1" customWidth="1"/>
    <col min="1256" max="1257" width="11.44140625" style="277" customWidth="1"/>
    <col min="1258" max="1258" width="13.77734375" style="277" customWidth="1"/>
    <col min="1259" max="1259" width="13.44140625" style="277" customWidth="1"/>
    <col min="1260" max="1260" width="14.21875" style="277" customWidth="1"/>
    <col min="1261" max="1261" width="14" style="277" customWidth="1"/>
    <col min="1262" max="1502" width="8.88671875" style="277"/>
    <col min="1503" max="1503" width="26.109375" style="277" customWidth="1"/>
    <col min="1504" max="1511" width="0" style="277" hidden="1" customWidth="1"/>
    <col min="1512" max="1513" width="11.44140625" style="277" customWidth="1"/>
    <col min="1514" max="1514" width="13.77734375" style="277" customWidth="1"/>
    <col min="1515" max="1515" width="13.44140625" style="277" customWidth="1"/>
    <col min="1516" max="1516" width="14.21875" style="277" customWidth="1"/>
    <col min="1517" max="1517" width="14" style="277" customWidth="1"/>
    <col min="1518" max="1758" width="8.88671875" style="277"/>
    <col min="1759" max="1759" width="26.109375" style="277" customWidth="1"/>
    <col min="1760" max="1767" width="0" style="277" hidden="1" customWidth="1"/>
    <col min="1768" max="1769" width="11.44140625" style="277" customWidth="1"/>
    <col min="1770" max="1770" width="13.77734375" style="277" customWidth="1"/>
    <col min="1771" max="1771" width="13.44140625" style="277" customWidth="1"/>
    <col min="1772" max="1772" width="14.21875" style="277" customWidth="1"/>
    <col min="1773" max="1773" width="14" style="277" customWidth="1"/>
    <col min="1774" max="2014" width="8.88671875" style="277"/>
    <col min="2015" max="2015" width="26.109375" style="277" customWidth="1"/>
    <col min="2016" max="2023" width="0" style="277" hidden="1" customWidth="1"/>
    <col min="2024" max="2025" width="11.44140625" style="277" customWidth="1"/>
    <col min="2026" max="2026" width="13.77734375" style="277" customWidth="1"/>
    <col min="2027" max="2027" width="13.44140625" style="277" customWidth="1"/>
    <col min="2028" max="2028" width="14.21875" style="277" customWidth="1"/>
    <col min="2029" max="2029" width="14" style="277" customWidth="1"/>
    <col min="2030" max="2270" width="8.88671875" style="277"/>
    <col min="2271" max="2271" width="26.109375" style="277" customWidth="1"/>
    <col min="2272" max="2279" width="0" style="277" hidden="1" customWidth="1"/>
    <col min="2280" max="2281" width="11.44140625" style="277" customWidth="1"/>
    <col min="2282" max="2282" width="13.77734375" style="277" customWidth="1"/>
    <col min="2283" max="2283" width="13.44140625" style="277" customWidth="1"/>
    <col min="2284" max="2284" width="14.21875" style="277" customWidth="1"/>
    <col min="2285" max="2285" width="14" style="277" customWidth="1"/>
    <col min="2286" max="2526" width="8.88671875" style="277"/>
    <col min="2527" max="2527" width="26.109375" style="277" customWidth="1"/>
    <col min="2528" max="2535" width="0" style="277" hidden="1" customWidth="1"/>
    <col min="2536" max="2537" width="11.44140625" style="277" customWidth="1"/>
    <col min="2538" max="2538" width="13.77734375" style="277" customWidth="1"/>
    <col min="2539" max="2539" width="13.44140625" style="277" customWidth="1"/>
    <col min="2540" max="2540" width="14.21875" style="277" customWidth="1"/>
    <col min="2541" max="2541" width="14" style="277" customWidth="1"/>
    <col min="2542" max="2782" width="8.88671875" style="277"/>
    <col min="2783" max="2783" width="26.109375" style="277" customWidth="1"/>
    <col min="2784" max="2791" width="0" style="277" hidden="1" customWidth="1"/>
    <col min="2792" max="2793" width="11.44140625" style="277" customWidth="1"/>
    <col min="2794" max="2794" width="13.77734375" style="277" customWidth="1"/>
    <col min="2795" max="2795" width="13.44140625" style="277" customWidth="1"/>
    <col min="2796" max="2796" width="14.21875" style="277" customWidth="1"/>
    <col min="2797" max="2797" width="14" style="277" customWidth="1"/>
    <col min="2798" max="3038" width="8.88671875" style="277"/>
    <col min="3039" max="3039" width="26.109375" style="277" customWidth="1"/>
    <col min="3040" max="3047" width="0" style="277" hidden="1" customWidth="1"/>
    <col min="3048" max="3049" width="11.44140625" style="277" customWidth="1"/>
    <col min="3050" max="3050" width="13.77734375" style="277" customWidth="1"/>
    <col min="3051" max="3051" width="13.44140625" style="277" customWidth="1"/>
    <col min="3052" max="3052" width="14.21875" style="277" customWidth="1"/>
    <col min="3053" max="3053" width="14" style="277" customWidth="1"/>
    <col min="3054" max="3294" width="8.88671875" style="277"/>
    <col min="3295" max="3295" width="26.109375" style="277" customWidth="1"/>
    <col min="3296" max="3303" width="0" style="277" hidden="1" customWidth="1"/>
    <col min="3304" max="3305" width="11.44140625" style="277" customWidth="1"/>
    <col min="3306" max="3306" width="13.77734375" style="277" customWidth="1"/>
    <col min="3307" max="3307" width="13.44140625" style="277" customWidth="1"/>
    <col min="3308" max="3308" width="14.21875" style="277" customWidth="1"/>
    <col min="3309" max="3309" width="14" style="277" customWidth="1"/>
    <col min="3310" max="3550" width="8.88671875" style="277"/>
    <col min="3551" max="3551" width="26.109375" style="277" customWidth="1"/>
    <col min="3552" max="3559" width="0" style="277" hidden="1" customWidth="1"/>
    <col min="3560" max="3561" width="11.44140625" style="277" customWidth="1"/>
    <col min="3562" max="3562" width="13.77734375" style="277" customWidth="1"/>
    <col min="3563" max="3563" width="13.44140625" style="277" customWidth="1"/>
    <col min="3564" max="3564" width="14.21875" style="277" customWidth="1"/>
    <col min="3565" max="3565" width="14" style="277" customWidth="1"/>
    <col min="3566" max="3806" width="8.88671875" style="277"/>
    <col min="3807" max="3807" width="26.109375" style="277" customWidth="1"/>
    <col min="3808" max="3815" width="0" style="277" hidden="1" customWidth="1"/>
    <col min="3816" max="3817" width="11.44140625" style="277" customWidth="1"/>
    <col min="3818" max="3818" width="13.77734375" style="277" customWidth="1"/>
    <col min="3819" max="3819" width="13.44140625" style="277" customWidth="1"/>
    <col min="3820" max="3820" width="14.21875" style="277" customWidth="1"/>
    <col min="3821" max="3821" width="14" style="277" customWidth="1"/>
    <col min="3822" max="4062" width="8.88671875" style="277"/>
    <col min="4063" max="4063" width="26.109375" style="277" customWidth="1"/>
    <col min="4064" max="4071" width="0" style="277" hidden="1" customWidth="1"/>
    <col min="4072" max="4073" width="11.44140625" style="277" customWidth="1"/>
    <col min="4074" max="4074" width="13.77734375" style="277" customWidth="1"/>
    <col min="4075" max="4075" width="13.44140625" style="277" customWidth="1"/>
    <col min="4076" max="4076" width="14.21875" style="277" customWidth="1"/>
    <col min="4077" max="4077" width="14" style="277" customWidth="1"/>
    <col min="4078" max="4318" width="8.88671875" style="277"/>
    <col min="4319" max="4319" width="26.109375" style="277" customWidth="1"/>
    <col min="4320" max="4327" width="0" style="277" hidden="1" customWidth="1"/>
    <col min="4328" max="4329" width="11.44140625" style="277" customWidth="1"/>
    <col min="4330" max="4330" width="13.77734375" style="277" customWidth="1"/>
    <col min="4331" max="4331" width="13.44140625" style="277" customWidth="1"/>
    <col min="4332" max="4332" width="14.21875" style="277" customWidth="1"/>
    <col min="4333" max="4333" width="14" style="277" customWidth="1"/>
    <col min="4334" max="4574" width="8.88671875" style="277"/>
    <col min="4575" max="4575" width="26.109375" style="277" customWidth="1"/>
    <col min="4576" max="4583" width="0" style="277" hidden="1" customWidth="1"/>
    <col min="4584" max="4585" width="11.44140625" style="277" customWidth="1"/>
    <col min="4586" max="4586" width="13.77734375" style="277" customWidth="1"/>
    <col min="4587" max="4587" width="13.44140625" style="277" customWidth="1"/>
    <col min="4588" max="4588" width="14.21875" style="277" customWidth="1"/>
    <col min="4589" max="4589" width="14" style="277" customWidth="1"/>
    <col min="4590" max="4830" width="8.88671875" style="277"/>
    <col min="4831" max="4831" width="26.109375" style="277" customWidth="1"/>
    <col min="4832" max="4839" width="0" style="277" hidden="1" customWidth="1"/>
    <col min="4840" max="4841" width="11.44140625" style="277" customWidth="1"/>
    <col min="4842" max="4842" width="13.77734375" style="277" customWidth="1"/>
    <col min="4843" max="4843" width="13.44140625" style="277" customWidth="1"/>
    <col min="4844" max="4844" width="14.21875" style="277" customWidth="1"/>
    <col min="4845" max="4845" width="14" style="277" customWidth="1"/>
    <col min="4846" max="5086" width="8.88671875" style="277"/>
    <col min="5087" max="5087" width="26.109375" style="277" customWidth="1"/>
    <col min="5088" max="5095" width="0" style="277" hidden="1" customWidth="1"/>
    <col min="5096" max="5097" width="11.44140625" style="277" customWidth="1"/>
    <col min="5098" max="5098" width="13.77734375" style="277" customWidth="1"/>
    <col min="5099" max="5099" width="13.44140625" style="277" customWidth="1"/>
    <col min="5100" max="5100" width="14.21875" style="277" customWidth="1"/>
    <col min="5101" max="5101" width="14" style="277" customWidth="1"/>
    <col min="5102" max="5342" width="8.88671875" style="277"/>
    <col min="5343" max="5343" width="26.109375" style="277" customWidth="1"/>
    <col min="5344" max="5351" width="0" style="277" hidden="1" customWidth="1"/>
    <col min="5352" max="5353" width="11.44140625" style="277" customWidth="1"/>
    <col min="5354" max="5354" width="13.77734375" style="277" customWidth="1"/>
    <col min="5355" max="5355" width="13.44140625" style="277" customWidth="1"/>
    <col min="5356" max="5356" width="14.21875" style="277" customWidth="1"/>
    <col min="5357" max="5357" width="14" style="277" customWidth="1"/>
    <col min="5358" max="5598" width="8.88671875" style="277"/>
    <col min="5599" max="5599" width="26.109375" style="277" customWidth="1"/>
    <col min="5600" max="5607" width="0" style="277" hidden="1" customWidth="1"/>
    <col min="5608" max="5609" width="11.44140625" style="277" customWidth="1"/>
    <col min="5610" max="5610" width="13.77734375" style="277" customWidth="1"/>
    <col min="5611" max="5611" width="13.44140625" style="277" customWidth="1"/>
    <col min="5612" max="5612" width="14.21875" style="277" customWidth="1"/>
    <col min="5613" max="5613" width="14" style="277" customWidth="1"/>
    <col min="5614" max="5854" width="8.88671875" style="277"/>
    <col min="5855" max="5855" width="26.109375" style="277" customWidth="1"/>
    <col min="5856" max="5863" width="0" style="277" hidden="1" customWidth="1"/>
    <col min="5864" max="5865" width="11.44140625" style="277" customWidth="1"/>
    <col min="5866" max="5866" width="13.77734375" style="277" customWidth="1"/>
    <col min="5867" max="5867" width="13.44140625" style="277" customWidth="1"/>
    <col min="5868" max="5868" width="14.21875" style="277" customWidth="1"/>
    <col min="5869" max="5869" width="14" style="277" customWidth="1"/>
    <col min="5870" max="6110" width="8.88671875" style="277"/>
    <col min="6111" max="6111" width="26.109375" style="277" customWidth="1"/>
    <col min="6112" max="6119" width="0" style="277" hidden="1" customWidth="1"/>
    <col min="6120" max="6121" width="11.44140625" style="277" customWidth="1"/>
    <col min="6122" max="6122" width="13.77734375" style="277" customWidth="1"/>
    <col min="6123" max="6123" width="13.44140625" style="277" customWidth="1"/>
    <col min="6124" max="6124" width="14.21875" style="277" customWidth="1"/>
    <col min="6125" max="6125" width="14" style="277" customWidth="1"/>
    <col min="6126" max="6366" width="8.88671875" style="277"/>
    <col min="6367" max="6367" width="26.109375" style="277" customWidth="1"/>
    <col min="6368" max="6375" width="0" style="277" hidden="1" customWidth="1"/>
    <col min="6376" max="6377" width="11.44140625" style="277" customWidth="1"/>
    <col min="6378" max="6378" width="13.77734375" style="277" customWidth="1"/>
    <col min="6379" max="6379" width="13.44140625" style="277" customWidth="1"/>
    <col min="6380" max="6380" width="14.21875" style="277" customWidth="1"/>
    <col min="6381" max="6381" width="14" style="277" customWidth="1"/>
    <col min="6382" max="6622" width="8.88671875" style="277"/>
    <col min="6623" max="6623" width="26.109375" style="277" customWidth="1"/>
    <col min="6624" max="6631" width="0" style="277" hidden="1" customWidth="1"/>
    <col min="6632" max="6633" width="11.44140625" style="277" customWidth="1"/>
    <col min="6634" max="6634" width="13.77734375" style="277" customWidth="1"/>
    <col min="6635" max="6635" width="13.44140625" style="277" customWidth="1"/>
    <col min="6636" max="6636" width="14.21875" style="277" customWidth="1"/>
    <col min="6637" max="6637" width="14" style="277" customWidth="1"/>
    <col min="6638" max="6878" width="8.88671875" style="277"/>
    <col min="6879" max="6879" width="26.109375" style="277" customWidth="1"/>
    <col min="6880" max="6887" width="0" style="277" hidden="1" customWidth="1"/>
    <col min="6888" max="6889" width="11.44140625" style="277" customWidth="1"/>
    <col min="6890" max="6890" width="13.77734375" style="277" customWidth="1"/>
    <col min="6891" max="6891" width="13.44140625" style="277" customWidth="1"/>
    <col min="6892" max="6892" width="14.21875" style="277" customWidth="1"/>
    <col min="6893" max="6893" width="14" style="277" customWidth="1"/>
    <col min="6894" max="7134" width="8.88671875" style="277"/>
    <col min="7135" max="7135" width="26.109375" style="277" customWidth="1"/>
    <col min="7136" max="7143" width="0" style="277" hidden="1" customWidth="1"/>
    <col min="7144" max="7145" width="11.44140625" style="277" customWidth="1"/>
    <col min="7146" max="7146" width="13.77734375" style="277" customWidth="1"/>
    <col min="7147" max="7147" width="13.44140625" style="277" customWidth="1"/>
    <col min="7148" max="7148" width="14.21875" style="277" customWidth="1"/>
    <col min="7149" max="7149" width="14" style="277" customWidth="1"/>
    <col min="7150" max="7390" width="8.88671875" style="277"/>
    <col min="7391" max="7391" width="26.109375" style="277" customWidth="1"/>
    <col min="7392" max="7399" width="0" style="277" hidden="1" customWidth="1"/>
    <col min="7400" max="7401" width="11.44140625" style="277" customWidth="1"/>
    <col min="7402" max="7402" width="13.77734375" style="277" customWidth="1"/>
    <col min="7403" max="7403" width="13.44140625" style="277" customWidth="1"/>
    <col min="7404" max="7404" width="14.21875" style="277" customWidth="1"/>
    <col min="7405" max="7405" width="14" style="277" customWidth="1"/>
    <col min="7406" max="7646" width="8.88671875" style="277"/>
    <col min="7647" max="7647" width="26.109375" style="277" customWidth="1"/>
    <col min="7648" max="7655" width="0" style="277" hidden="1" customWidth="1"/>
    <col min="7656" max="7657" width="11.44140625" style="277" customWidth="1"/>
    <col min="7658" max="7658" width="13.77734375" style="277" customWidth="1"/>
    <col min="7659" max="7659" width="13.44140625" style="277" customWidth="1"/>
    <col min="7660" max="7660" width="14.21875" style="277" customWidth="1"/>
    <col min="7661" max="7661" width="14" style="277" customWidth="1"/>
    <col min="7662" max="7902" width="8.88671875" style="277"/>
    <col min="7903" max="7903" width="26.109375" style="277" customWidth="1"/>
    <col min="7904" max="7911" width="0" style="277" hidden="1" customWidth="1"/>
    <col min="7912" max="7913" width="11.44140625" style="277" customWidth="1"/>
    <col min="7914" max="7914" width="13.77734375" style="277" customWidth="1"/>
    <col min="7915" max="7915" width="13.44140625" style="277" customWidth="1"/>
    <col min="7916" max="7916" width="14.21875" style="277" customWidth="1"/>
    <col min="7917" max="7917" width="14" style="277" customWidth="1"/>
    <col min="7918" max="8158" width="8.88671875" style="277"/>
    <col min="8159" max="8159" width="26.109375" style="277" customWidth="1"/>
    <col min="8160" max="8167" width="0" style="277" hidden="1" customWidth="1"/>
    <col min="8168" max="8169" width="11.44140625" style="277" customWidth="1"/>
    <col min="8170" max="8170" width="13.77734375" style="277" customWidth="1"/>
    <col min="8171" max="8171" width="13.44140625" style="277" customWidth="1"/>
    <col min="8172" max="8172" width="14.21875" style="277" customWidth="1"/>
    <col min="8173" max="8173" width="14" style="277" customWidth="1"/>
    <col min="8174" max="8414" width="8.88671875" style="277"/>
    <col min="8415" max="8415" width="26.109375" style="277" customWidth="1"/>
    <col min="8416" max="8423" width="0" style="277" hidden="1" customWidth="1"/>
    <col min="8424" max="8425" width="11.44140625" style="277" customWidth="1"/>
    <col min="8426" max="8426" width="13.77734375" style="277" customWidth="1"/>
    <col min="8427" max="8427" width="13.44140625" style="277" customWidth="1"/>
    <col min="8428" max="8428" width="14.21875" style="277" customWidth="1"/>
    <col min="8429" max="8429" width="14" style="277" customWidth="1"/>
    <col min="8430" max="8670" width="8.88671875" style="277"/>
    <col min="8671" max="8671" width="26.109375" style="277" customWidth="1"/>
    <col min="8672" max="8679" width="0" style="277" hidden="1" customWidth="1"/>
    <col min="8680" max="8681" width="11.44140625" style="277" customWidth="1"/>
    <col min="8682" max="8682" width="13.77734375" style="277" customWidth="1"/>
    <col min="8683" max="8683" width="13.44140625" style="277" customWidth="1"/>
    <col min="8684" max="8684" width="14.21875" style="277" customWidth="1"/>
    <col min="8685" max="8685" width="14" style="277" customWidth="1"/>
    <col min="8686" max="8926" width="8.88671875" style="277"/>
    <col min="8927" max="8927" width="26.109375" style="277" customWidth="1"/>
    <col min="8928" max="8935" width="0" style="277" hidden="1" customWidth="1"/>
    <col min="8936" max="8937" width="11.44140625" style="277" customWidth="1"/>
    <col min="8938" max="8938" width="13.77734375" style="277" customWidth="1"/>
    <col min="8939" max="8939" width="13.44140625" style="277" customWidth="1"/>
    <col min="8940" max="8940" width="14.21875" style="277" customWidth="1"/>
    <col min="8941" max="8941" width="14" style="277" customWidth="1"/>
    <col min="8942" max="9182" width="8.88671875" style="277"/>
    <col min="9183" max="9183" width="26.109375" style="277" customWidth="1"/>
    <col min="9184" max="9191" width="0" style="277" hidden="1" customWidth="1"/>
    <col min="9192" max="9193" width="11.44140625" style="277" customWidth="1"/>
    <col min="9194" max="9194" width="13.77734375" style="277" customWidth="1"/>
    <col min="9195" max="9195" width="13.44140625" style="277" customWidth="1"/>
    <col min="9196" max="9196" width="14.21875" style="277" customWidth="1"/>
    <col min="9197" max="9197" width="14" style="277" customWidth="1"/>
    <col min="9198" max="9438" width="8.88671875" style="277"/>
    <col min="9439" max="9439" width="26.109375" style="277" customWidth="1"/>
    <col min="9440" max="9447" width="0" style="277" hidden="1" customWidth="1"/>
    <col min="9448" max="9449" width="11.44140625" style="277" customWidth="1"/>
    <col min="9450" max="9450" width="13.77734375" style="277" customWidth="1"/>
    <col min="9451" max="9451" width="13.44140625" style="277" customWidth="1"/>
    <col min="9452" max="9452" width="14.21875" style="277" customWidth="1"/>
    <col min="9453" max="9453" width="14" style="277" customWidth="1"/>
    <col min="9454" max="9694" width="8.88671875" style="277"/>
    <col min="9695" max="9695" width="26.109375" style="277" customWidth="1"/>
    <col min="9696" max="9703" width="0" style="277" hidden="1" customWidth="1"/>
    <col min="9704" max="9705" width="11.44140625" style="277" customWidth="1"/>
    <col min="9706" max="9706" width="13.77734375" style="277" customWidth="1"/>
    <col min="9707" max="9707" width="13.44140625" style="277" customWidth="1"/>
    <col min="9708" max="9708" width="14.21875" style="277" customWidth="1"/>
    <col min="9709" max="9709" width="14" style="277" customWidth="1"/>
    <col min="9710" max="9950" width="8.88671875" style="277"/>
    <col min="9951" max="9951" width="26.109375" style="277" customWidth="1"/>
    <col min="9952" max="9959" width="0" style="277" hidden="1" customWidth="1"/>
    <col min="9960" max="9961" width="11.44140625" style="277" customWidth="1"/>
    <col min="9962" max="9962" width="13.77734375" style="277" customWidth="1"/>
    <col min="9963" max="9963" width="13.44140625" style="277" customWidth="1"/>
    <col min="9964" max="9964" width="14.21875" style="277" customWidth="1"/>
    <col min="9965" max="9965" width="14" style="277" customWidth="1"/>
    <col min="9966" max="10206" width="8.88671875" style="277"/>
    <col min="10207" max="10207" width="26.109375" style="277" customWidth="1"/>
    <col min="10208" max="10215" width="0" style="277" hidden="1" customWidth="1"/>
    <col min="10216" max="10217" width="11.44140625" style="277" customWidth="1"/>
    <col min="10218" max="10218" width="13.77734375" style="277" customWidth="1"/>
    <col min="10219" max="10219" width="13.44140625" style="277" customWidth="1"/>
    <col min="10220" max="10220" width="14.21875" style="277" customWidth="1"/>
    <col min="10221" max="10221" width="14" style="277" customWidth="1"/>
    <col min="10222" max="10462" width="8.88671875" style="277"/>
    <col min="10463" max="10463" width="26.109375" style="277" customWidth="1"/>
    <col min="10464" max="10471" width="0" style="277" hidden="1" customWidth="1"/>
    <col min="10472" max="10473" width="11.44140625" style="277" customWidth="1"/>
    <col min="10474" max="10474" width="13.77734375" style="277" customWidth="1"/>
    <col min="10475" max="10475" width="13.44140625" style="277" customWidth="1"/>
    <col min="10476" max="10476" width="14.21875" style="277" customWidth="1"/>
    <col min="10477" max="10477" width="14" style="277" customWidth="1"/>
    <col min="10478" max="10718" width="8.88671875" style="277"/>
    <col min="10719" max="10719" width="26.109375" style="277" customWidth="1"/>
    <col min="10720" max="10727" width="0" style="277" hidden="1" customWidth="1"/>
    <col min="10728" max="10729" width="11.44140625" style="277" customWidth="1"/>
    <col min="10730" max="10730" width="13.77734375" style="277" customWidth="1"/>
    <col min="10731" max="10731" width="13.44140625" style="277" customWidth="1"/>
    <col min="10732" max="10732" width="14.21875" style="277" customWidth="1"/>
    <col min="10733" max="10733" width="14" style="277" customWidth="1"/>
    <col min="10734" max="10974" width="8.88671875" style="277"/>
    <col min="10975" max="10975" width="26.109375" style="277" customWidth="1"/>
    <col min="10976" max="10983" width="0" style="277" hidden="1" customWidth="1"/>
    <col min="10984" max="10985" width="11.44140625" style="277" customWidth="1"/>
    <col min="10986" max="10986" width="13.77734375" style="277" customWidth="1"/>
    <col min="10987" max="10987" width="13.44140625" style="277" customWidth="1"/>
    <col min="10988" max="10988" width="14.21875" style="277" customWidth="1"/>
    <col min="10989" max="10989" width="14" style="277" customWidth="1"/>
    <col min="10990" max="11230" width="8.88671875" style="277"/>
    <col min="11231" max="11231" width="26.109375" style="277" customWidth="1"/>
    <col min="11232" max="11239" width="0" style="277" hidden="1" customWidth="1"/>
    <col min="11240" max="11241" width="11.44140625" style="277" customWidth="1"/>
    <col min="11242" max="11242" width="13.77734375" style="277" customWidth="1"/>
    <col min="11243" max="11243" width="13.44140625" style="277" customWidth="1"/>
    <col min="11244" max="11244" width="14.21875" style="277" customWidth="1"/>
    <col min="11245" max="11245" width="14" style="277" customWidth="1"/>
    <col min="11246" max="11486" width="8.88671875" style="277"/>
    <col min="11487" max="11487" width="26.109375" style="277" customWidth="1"/>
    <col min="11488" max="11495" width="0" style="277" hidden="1" customWidth="1"/>
    <col min="11496" max="11497" width="11.44140625" style="277" customWidth="1"/>
    <col min="11498" max="11498" width="13.77734375" style="277" customWidth="1"/>
    <col min="11499" max="11499" width="13.44140625" style="277" customWidth="1"/>
    <col min="11500" max="11500" width="14.21875" style="277" customWidth="1"/>
    <col min="11501" max="11501" width="14" style="277" customWidth="1"/>
    <col min="11502" max="11742" width="8.88671875" style="277"/>
    <col min="11743" max="11743" width="26.109375" style="277" customWidth="1"/>
    <col min="11744" max="11751" width="0" style="277" hidden="1" customWidth="1"/>
    <col min="11752" max="11753" width="11.44140625" style="277" customWidth="1"/>
    <col min="11754" max="11754" width="13.77734375" style="277" customWidth="1"/>
    <col min="11755" max="11755" width="13.44140625" style="277" customWidth="1"/>
    <col min="11756" max="11756" width="14.21875" style="277" customWidth="1"/>
    <col min="11757" max="11757" width="14" style="277" customWidth="1"/>
    <col min="11758" max="11998" width="8.88671875" style="277"/>
    <col min="11999" max="11999" width="26.109375" style="277" customWidth="1"/>
    <col min="12000" max="12007" width="0" style="277" hidden="1" customWidth="1"/>
    <col min="12008" max="12009" width="11.44140625" style="277" customWidth="1"/>
    <col min="12010" max="12010" width="13.77734375" style="277" customWidth="1"/>
    <col min="12011" max="12011" width="13.44140625" style="277" customWidth="1"/>
    <col min="12012" max="12012" width="14.21875" style="277" customWidth="1"/>
    <col min="12013" max="12013" width="14" style="277" customWidth="1"/>
    <col min="12014" max="12254" width="8.88671875" style="277"/>
    <col min="12255" max="12255" width="26.109375" style="277" customWidth="1"/>
    <col min="12256" max="12263" width="0" style="277" hidden="1" customWidth="1"/>
    <col min="12264" max="12265" width="11.44140625" style="277" customWidth="1"/>
    <col min="12266" max="12266" width="13.77734375" style="277" customWidth="1"/>
    <col min="12267" max="12267" width="13.44140625" style="277" customWidth="1"/>
    <col min="12268" max="12268" width="14.21875" style="277" customWidth="1"/>
    <col min="12269" max="12269" width="14" style="277" customWidth="1"/>
    <col min="12270" max="12510" width="8.88671875" style="277"/>
    <col min="12511" max="12511" width="26.109375" style="277" customWidth="1"/>
    <col min="12512" max="12519" width="0" style="277" hidden="1" customWidth="1"/>
    <col min="12520" max="12521" width="11.44140625" style="277" customWidth="1"/>
    <col min="12522" max="12522" width="13.77734375" style="277" customWidth="1"/>
    <col min="12523" max="12523" width="13.44140625" style="277" customWidth="1"/>
    <col min="12524" max="12524" width="14.21875" style="277" customWidth="1"/>
    <col min="12525" max="12525" width="14" style="277" customWidth="1"/>
    <col min="12526" max="12766" width="8.88671875" style="277"/>
    <col min="12767" max="12767" width="26.109375" style="277" customWidth="1"/>
    <col min="12768" max="12775" width="0" style="277" hidden="1" customWidth="1"/>
    <col min="12776" max="12777" width="11.44140625" style="277" customWidth="1"/>
    <col min="12778" max="12778" width="13.77734375" style="277" customWidth="1"/>
    <col min="12779" max="12779" width="13.44140625" style="277" customWidth="1"/>
    <col min="12780" max="12780" width="14.21875" style="277" customWidth="1"/>
    <col min="12781" max="12781" width="14" style="277" customWidth="1"/>
    <col min="12782" max="13022" width="8.88671875" style="277"/>
    <col min="13023" max="13023" width="26.109375" style="277" customWidth="1"/>
    <col min="13024" max="13031" width="0" style="277" hidden="1" customWidth="1"/>
    <col min="13032" max="13033" width="11.44140625" style="277" customWidth="1"/>
    <col min="13034" max="13034" width="13.77734375" style="277" customWidth="1"/>
    <col min="13035" max="13035" width="13.44140625" style="277" customWidth="1"/>
    <col min="13036" max="13036" width="14.21875" style="277" customWidth="1"/>
    <col min="13037" max="13037" width="14" style="277" customWidth="1"/>
    <col min="13038" max="13278" width="8.88671875" style="277"/>
    <col min="13279" max="13279" width="26.109375" style="277" customWidth="1"/>
    <col min="13280" max="13287" width="0" style="277" hidden="1" customWidth="1"/>
    <col min="13288" max="13289" width="11.44140625" style="277" customWidth="1"/>
    <col min="13290" max="13290" width="13.77734375" style="277" customWidth="1"/>
    <col min="13291" max="13291" width="13.44140625" style="277" customWidth="1"/>
    <col min="13292" max="13292" width="14.21875" style="277" customWidth="1"/>
    <col min="13293" max="13293" width="14" style="277" customWidth="1"/>
    <col min="13294" max="13534" width="8.88671875" style="277"/>
    <col min="13535" max="13535" width="26.109375" style="277" customWidth="1"/>
    <col min="13536" max="13543" width="0" style="277" hidden="1" customWidth="1"/>
    <col min="13544" max="13545" width="11.44140625" style="277" customWidth="1"/>
    <col min="13546" max="13546" width="13.77734375" style="277" customWidth="1"/>
    <col min="13547" max="13547" width="13.44140625" style="277" customWidth="1"/>
    <col min="13548" max="13548" width="14.21875" style="277" customWidth="1"/>
    <col min="13549" max="13549" width="14" style="277" customWidth="1"/>
    <col min="13550" max="13790" width="8.88671875" style="277"/>
    <col min="13791" max="13791" width="26.109375" style="277" customWidth="1"/>
    <col min="13792" max="13799" width="0" style="277" hidden="1" customWidth="1"/>
    <col min="13800" max="13801" width="11.44140625" style="277" customWidth="1"/>
    <col min="13802" max="13802" width="13.77734375" style="277" customWidth="1"/>
    <col min="13803" max="13803" width="13.44140625" style="277" customWidth="1"/>
    <col min="13804" max="13804" width="14.21875" style="277" customWidth="1"/>
    <col min="13805" max="13805" width="14" style="277" customWidth="1"/>
    <col min="13806" max="14046" width="8.88671875" style="277"/>
    <col min="14047" max="14047" width="26.109375" style="277" customWidth="1"/>
    <col min="14048" max="14055" width="0" style="277" hidden="1" customWidth="1"/>
    <col min="14056" max="14057" width="11.44140625" style="277" customWidth="1"/>
    <col min="14058" max="14058" width="13.77734375" style="277" customWidth="1"/>
    <col min="14059" max="14059" width="13.44140625" style="277" customWidth="1"/>
    <col min="14060" max="14060" width="14.21875" style="277" customWidth="1"/>
    <col min="14061" max="14061" width="14" style="277" customWidth="1"/>
    <col min="14062" max="14302" width="8.88671875" style="277"/>
    <col min="14303" max="14303" width="26.109375" style="277" customWidth="1"/>
    <col min="14304" max="14311" width="0" style="277" hidden="1" customWidth="1"/>
    <col min="14312" max="14313" width="11.44140625" style="277" customWidth="1"/>
    <col min="14314" max="14314" width="13.77734375" style="277" customWidth="1"/>
    <col min="14315" max="14315" width="13.44140625" style="277" customWidth="1"/>
    <col min="14316" max="14316" width="14.21875" style="277" customWidth="1"/>
    <col min="14317" max="14317" width="14" style="277" customWidth="1"/>
    <col min="14318" max="14558" width="8.88671875" style="277"/>
    <col min="14559" max="14559" width="26.109375" style="277" customWidth="1"/>
    <col min="14560" max="14567" width="0" style="277" hidden="1" customWidth="1"/>
    <col min="14568" max="14569" width="11.44140625" style="277" customWidth="1"/>
    <col min="14570" max="14570" width="13.77734375" style="277" customWidth="1"/>
    <col min="14571" max="14571" width="13.44140625" style="277" customWidth="1"/>
    <col min="14572" max="14572" width="14.21875" style="277" customWidth="1"/>
    <col min="14573" max="14573" width="14" style="277" customWidth="1"/>
    <col min="14574" max="14814" width="8.88671875" style="277"/>
    <col min="14815" max="14815" width="26.109375" style="277" customWidth="1"/>
    <col min="14816" max="14823" width="0" style="277" hidden="1" customWidth="1"/>
    <col min="14824" max="14825" width="11.44140625" style="277" customWidth="1"/>
    <col min="14826" max="14826" width="13.77734375" style="277" customWidth="1"/>
    <col min="14827" max="14827" width="13.44140625" style="277" customWidth="1"/>
    <col min="14828" max="14828" width="14.21875" style="277" customWidth="1"/>
    <col min="14829" max="14829" width="14" style="277" customWidth="1"/>
    <col min="14830" max="15070" width="8.88671875" style="277"/>
    <col min="15071" max="15071" width="26.109375" style="277" customWidth="1"/>
    <col min="15072" max="15079" width="0" style="277" hidden="1" customWidth="1"/>
    <col min="15080" max="15081" width="11.44140625" style="277" customWidth="1"/>
    <col min="15082" max="15082" width="13.77734375" style="277" customWidth="1"/>
    <col min="15083" max="15083" width="13.44140625" style="277" customWidth="1"/>
    <col min="15084" max="15084" width="14.21875" style="277" customWidth="1"/>
    <col min="15085" max="15085" width="14" style="277" customWidth="1"/>
    <col min="15086" max="15326" width="8.88671875" style="277"/>
    <col min="15327" max="15327" width="26.109375" style="277" customWidth="1"/>
    <col min="15328" max="15335" width="0" style="277" hidden="1" customWidth="1"/>
    <col min="15336" max="15337" width="11.44140625" style="277" customWidth="1"/>
    <col min="15338" max="15338" width="13.77734375" style="277" customWidth="1"/>
    <col min="15339" max="15339" width="13.44140625" style="277" customWidth="1"/>
    <col min="15340" max="15340" width="14.21875" style="277" customWidth="1"/>
    <col min="15341" max="15341" width="14" style="277" customWidth="1"/>
    <col min="15342" max="15582" width="8.88671875" style="277"/>
    <col min="15583" max="15583" width="26.109375" style="277" customWidth="1"/>
    <col min="15584" max="15591" width="0" style="277" hidden="1" customWidth="1"/>
    <col min="15592" max="15593" width="11.44140625" style="277" customWidth="1"/>
    <col min="15594" max="15594" width="13.77734375" style="277" customWidth="1"/>
    <col min="15595" max="15595" width="13.44140625" style="277" customWidth="1"/>
    <col min="15596" max="15596" width="14.21875" style="277" customWidth="1"/>
    <col min="15597" max="15597" width="14" style="277" customWidth="1"/>
    <col min="15598" max="15838" width="8.88671875" style="277"/>
    <col min="15839" max="15839" width="26.109375" style="277" customWidth="1"/>
    <col min="15840" max="15847" width="0" style="277" hidden="1" customWidth="1"/>
    <col min="15848" max="15849" width="11.44140625" style="277" customWidth="1"/>
    <col min="15850" max="15850" width="13.77734375" style="277" customWidth="1"/>
    <col min="15851" max="15851" width="13.44140625" style="277" customWidth="1"/>
    <col min="15852" max="15852" width="14.21875" style="277" customWidth="1"/>
    <col min="15853" max="15853" width="14" style="277" customWidth="1"/>
    <col min="15854" max="16094" width="8.88671875" style="277"/>
    <col min="16095" max="16095" width="26.109375" style="277" customWidth="1"/>
    <col min="16096" max="16103" width="0" style="277" hidden="1" customWidth="1"/>
    <col min="16104" max="16105" width="11.44140625" style="277" customWidth="1"/>
    <col min="16106" max="16106" width="13.77734375" style="277" customWidth="1"/>
    <col min="16107" max="16107" width="13.44140625" style="277" customWidth="1"/>
    <col min="16108" max="16108" width="14.21875" style="277" customWidth="1"/>
    <col min="16109" max="16109" width="14" style="277" customWidth="1"/>
    <col min="16110" max="16384" width="8.88671875" style="277"/>
  </cols>
  <sheetData>
    <row r="1" spans="2:11" customFormat="1" ht="22.2" customHeight="1">
      <c r="B1" s="1125"/>
    </row>
    <row r="4" spans="2:11">
      <c r="B4" s="1123"/>
      <c r="C4" s="1123"/>
      <c r="D4" s="1123"/>
      <c r="E4" s="1123"/>
    </row>
    <row r="5" spans="2:11" ht="16.8" thickBot="1">
      <c r="B5" s="1123"/>
      <c r="C5" s="1123"/>
      <c r="D5" s="1544" t="s">
        <v>1061</v>
      </c>
      <c r="E5" s="1544"/>
      <c r="F5" s="1544"/>
      <c r="G5" s="1544"/>
      <c r="H5" s="1544"/>
      <c r="I5" s="1544"/>
      <c r="J5" s="1544"/>
      <c r="K5" s="1544"/>
    </row>
    <row r="6" spans="2:11" ht="16.8" thickBot="1">
      <c r="B6" s="1123"/>
      <c r="C6" s="1123"/>
      <c r="D6" s="1168" t="s">
        <v>325</v>
      </c>
      <c r="E6" s="1119" t="s">
        <v>326</v>
      </c>
      <c r="F6" s="278" t="s">
        <v>328</v>
      </c>
      <c r="G6" s="279" t="s">
        <v>329</v>
      </c>
      <c r="H6" s="1168" t="s">
        <v>325</v>
      </c>
      <c r="I6" s="1119" t="s">
        <v>326</v>
      </c>
      <c r="J6" s="278" t="s">
        <v>328</v>
      </c>
      <c r="K6" s="279" t="s">
        <v>329</v>
      </c>
    </row>
    <row r="7" spans="2:11" ht="16.8" thickBot="1">
      <c r="B7" s="1123"/>
      <c r="C7" s="1123"/>
      <c r="D7" s="33" t="s">
        <v>1100</v>
      </c>
      <c r="E7" s="49">
        <v>9415.0740000000005</v>
      </c>
      <c r="F7" s="281">
        <v>13182.976000000001</v>
      </c>
      <c r="G7" s="282">
        <f t="shared" ref="G7:G12" si="0">F7/E7</f>
        <v>1.4001988725739172</v>
      </c>
      <c r="H7" s="1158" t="s">
        <v>1104</v>
      </c>
      <c r="I7" s="1151">
        <v>406.29</v>
      </c>
      <c r="J7" s="1166">
        <v>500.1</v>
      </c>
      <c r="K7" s="1167">
        <f t="shared" ref="K7:K12" si="1">J7/I7</f>
        <v>1.2308941888798641</v>
      </c>
    </row>
    <row r="8" spans="2:11">
      <c r="B8" s="1123"/>
      <c r="C8" s="1123"/>
      <c r="D8" s="798" t="s">
        <v>1084</v>
      </c>
      <c r="E8" s="1092">
        <v>2424.2420000000002</v>
      </c>
      <c r="F8" s="1193">
        <v>3403.92</v>
      </c>
      <c r="G8" s="1194">
        <f t="shared" si="0"/>
        <v>1.404117245720518</v>
      </c>
      <c r="H8" s="1158" t="s">
        <v>1107</v>
      </c>
      <c r="I8" s="1151">
        <v>436.233</v>
      </c>
      <c r="J8" s="1166">
        <v>477.15600000000001</v>
      </c>
      <c r="K8" s="1167">
        <f t="shared" si="1"/>
        <v>1.0938099593565824</v>
      </c>
    </row>
    <row r="9" spans="2:11">
      <c r="B9" s="1123"/>
      <c r="C9" s="1123"/>
      <c r="D9" s="1158" t="s">
        <v>1101</v>
      </c>
      <c r="E9" s="1151">
        <v>2308.6329999999998</v>
      </c>
      <c r="F9" s="1166">
        <v>2008.153</v>
      </c>
      <c r="G9" s="1167">
        <f t="shared" si="0"/>
        <v>0.86984505549387892</v>
      </c>
      <c r="H9" s="1158" t="s">
        <v>1108</v>
      </c>
      <c r="I9" s="1151">
        <v>313.98700000000002</v>
      </c>
      <c r="J9" s="1166">
        <v>409.01299999999998</v>
      </c>
      <c r="K9" s="1167">
        <f t="shared" si="1"/>
        <v>1.3026431030584067</v>
      </c>
    </row>
    <row r="10" spans="2:11" ht="16.8" thickBot="1">
      <c r="B10" s="1123"/>
      <c r="C10" s="1123"/>
      <c r="D10" s="1111" t="s">
        <v>1102</v>
      </c>
      <c r="E10" s="1093">
        <v>667.91</v>
      </c>
      <c r="F10" s="1195">
        <v>527.14400000000001</v>
      </c>
      <c r="G10" s="1196">
        <f t="shared" si="0"/>
        <v>0.78924405982842005</v>
      </c>
      <c r="H10" s="1158" t="s">
        <v>1105</v>
      </c>
      <c r="I10" s="1151">
        <v>166.126</v>
      </c>
      <c r="J10" s="1166">
        <v>318.51600000000002</v>
      </c>
      <c r="K10" s="1167">
        <f t="shared" si="1"/>
        <v>1.9173157723655538</v>
      </c>
    </row>
    <row r="11" spans="2:11">
      <c r="C11" s="284"/>
      <c r="D11" s="789" t="s">
        <v>1103</v>
      </c>
      <c r="E11" s="548">
        <v>1377.9570000000001</v>
      </c>
      <c r="F11" s="1164">
        <v>3797.8789999999999</v>
      </c>
      <c r="G11" s="1165">
        <f t="shared" si="0"/>
        <v>2.7561665567212907</v>
      </c>
      <c r="H11" s="1158" t="s">
        <v>1089</v>
      </c>
      <c r="I11" s="1151">
        <v>139.762</v>
      </c>
      <c r="J11" s="1166">
        <v>180.09100000000001</v>
      </c>
      <c r="K11" s="1167">
        <f t="shared" si="1"/>
        <v>1.2885548289234556</v>
      </c>
    </row>
    <row r="12" spans="2:11" ht="16.8" thickBot="1">
      <c r="D12" s="1111" t="s">
        <v>1106</v>
      </c>
      <c r="E12" s="1093">
        <v>350.07400000000001</v>
      </c>
      <c r="F12" s="1195">
        <v>599.52300000000002</v>
      </c>
      <c r="G12" s="1196">
        <f t="shared" si="0"/>
        <v>1.7125607728651657</v>
      </c>
      <c r="H12" s="1111" t="s">
        <v>1109</v>
      </c>
      <c r="I12" s="1093">
        <v>179.845</v>
      </c>
      <c r="J12" s="1195">
        <v>176.47800000000001</v>
      </c>
      <c r="K12" s="1196">
        <f t="shared" si="1"/>
        <v>0.98127832300036144</v>
      </c>
    </row>
    <row r="13" spans="2:11">
      <c r="D13" s="1192" t="s">
        <v>330</v>
      </c>
      <c r="E13" s="1192"/>
      <c r="F13" s="1192"/>
      <c r="G13" s="1192"/>
      <c r="H13" s="1192"/>
      <c r="I13" s="1192"/>
      <c r="J13" s="1192"/>
      <c r="K13" s="1192"/>
    </row>
  </sheetData>
  <mergeCells count="1">
    <mergeCell ref="D5:K5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zoomScale="92" zoomScaleNormal="92" workbookViewId="0">
      <selection activeCell="G4" sqref="G4"/>
    </sheetView>
  </sheetViews>
  <sheetFormatPr defaultRowHeight="13.2"/>
  <cols>
    <col min="2" max="2" width="30.77734375" customWidth="1"/>
    <col min="3" max="3" width="11.21875" customWidth="1"/>
    <col min="7" max="7" width="11.33203125" customWidth="1"/>
    <col min="8" max="8" width="12.88671875" customWidth="1"/>
  </cols>
  <sheetData>
    <row r="3" spans="2:4" ht="13.8" thickBot="1">
      <c r="B3" s="1388" t="s">
        <v>1062</v>
      </c>
      <c r="C3" s="1388"/>
      <c r="D3" s="1388"/>
    </row>
    <row r="4" spans="2:4" ht="13.8" thickBot="1">
      <c r="B4" s="9"/>
      <c r="C4" s="28">
        <v>2014</v>
      </c>
      <c r="D4" s="38">
        <v>2015</v>
      </c>
    </row>
    <row r="5" spans="2:4">
      <c r="B5" s="266" t="s">
        <v>313</v>
      </c>
      <c r="C5" s="267">
        <v>0.92900000000000005</v>
      </c>
      <c r="D5" s="268">
        <v>0.93200000000000005</v>
      </c>
    </row>
    <row r="6" spans="2:4">
      <c r="B6" s="3" t="s">
        <v>314</v>
      </c>
      <c r="C6" s="30">
        <v>156260</v>
      </c>
      <c r="D6" s="269">
        <v>178524</v>
      </c>
    </row>
    <row r="7" spans="2:4">
      <c r="B7" s="3" t="s">
        <v>315</v>
      </c>
      <c r="C7" s="30">
        <v>10196</v>
      </c>
      <c r="D7" s="269">
        <v>11.340999999999999</v>
      </c>
    </row>
    <row r="8" spans="2:4">
      <c r="B8" s="3" t="s">
        <v>316</v>
      </c>
      <c r="C8" s="30">
        <v>7.47</v>
      </c>
      <c r="D8" s="269">
        <v>8.5</v>
      </c>
    </row>
    <row r="9" spans="2:4">
      <c r="B9" s="3" t="s">
        <v>317</v>
      </c>
      <c r="C9" s="30">
        <v>1.45</v>
      </c>
      <c r="D9" s="269">
        <v>1.44</v>
      </c>
    </row>
    <row r="10" spans="2:4">
      <c r="B10" s="3" t="s">
        <v>318</v>
      </c>
      <c r="C10" s="30">
        <v>71.900000000000006</v>
      </c>
      <c r="D10" s="269">
        <v>71.599999999999994</v>
      </c>
    </row>
    <row r="11" spans="2:4">
      <c r="B11" s="3" t="s">
        <v>319</v>
      </c>
      <c r="C11" s="270">
        <v>0.69399999999999995</v>
      </c>
      <c r="D11" s="271">
        <v>0.68700000000000006</v>
      </c>
    </row>
    <row r="12" spans="2:4">
      <c r="B12" s="3" t="s">
        <v>320</v>
      </c>
      <c r="C12" s="30">
        <v>45.01</v>
      </c>
      <c r="D12" s="269">
        <v>44.12</v>
      </c>
    </row>
    <row r="13" spans="2:4" ht="13.8" thickBot="1">
      <c r="B13" s="6" t="s">
        <v>321</v>
      </c>
      <c r="C13" s="31">
        <v>65.260000000000005</v>
      </c>
      <c r="D13" s="272">
        <v>63.52</v>
      </c>
    </row>
    <row r="14" spans="2:4">
      <c r="B14" s="273" t="s">
        <v>322</v>
      </c>
      <c r="C14" s="83">
        <v>4.0999999999999996</v>
      </c>
      <c r="D14" s="274">
        <v>5.0999999999999996</v>
      </c>
    </row>
    <row r="15" spans="2:4" ht="13.8" thickBot="1">
      <c r="B15" s="275" t="s">
        <v>323</v>
      </c>
      <c r="C15" s="144">
        <v>62.8</v>
      </c>
      <c r="D15" s="276">
        <v>64.8</v>
      </c>
    </row>
    <row r="16" spans="2:4">
      <c r="B16" t="s">
        <v>324</v>
      </c>
    </row>
  </sheetData>
  <mergeCells count="1">
    <mergeCell ref="B3:D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workbookViewId="0">
      <selection activeCell="B2" sqref="B2:J7"/>
    </sheetView>
  </sheetViews>
  <sheetFormatPr defaultRowHeight="13.2"/>
  <cols>
    <col min="2" max="2" width="5.109375" customWidth="1"/>
    <col min="3" max="3" width="7.44140625" customWidth="1"/>
    <col min="4" max="4" width="7.5546875" customWidth="1"/>
    <col min="5" max="5" width="9" customWidth="1"/>
    <col min="6" max="6" width="10.21875" customWidth="1"/>
    <col min="10" max="10" width="10.109375" customWidth="1"/>
  </cols>
  <sheetData>
    <row r="2" spans="2:10" ht="13.8" thickBot="1">
      <c r="B2" s="1388" t="s">
        <v>1063</v>
      </c>
      <c r="C2" s="1388"/>
      <c r="D2" s="1388"/>
      <c r="E2" s="1388"/>
      <c r="F2" s="1388"/>
      <c r="G2" s="1388"/>
      <c r="H2" s="1388"/>
      <c r="I2" s="1388"/>
      <c r="J2" s="1388"/>
    </row>
    <row r="3" spans="2:10" ht="13.8" thickBot="1">
      <c r="B3" s="1545" t="s">
        <v>785</v>
      </c>
      <c r="C3" s="1546"/>
      <c r="D3" s="1288" t="s">
        <v>786</v>
      </c>
      <c r="E3" s="1289" t="s">
        <v>1125</v>
      </c>
      <c r="F3" s="1290" t="s">
        <v>1126</v>
      </c>
      <c r="G3" s="1291" t="s">
        <v>785</v>
      </c>
      <c r="H3" s="1288" t="s">
        <v>786</v>
      </c>
      <c r="I3" s="1289" t="s">
        <v>1125</v>
      </c>
      <c r="J3" s="1292" t="s">
        <v>1126</v>
      </c>
    </row>
    <row r="4" spans="2:10">
      <c r="B4" s="1547" t="s">
        <v>787</v>
      </c>
      <c r="C4" s="1548"/>
      <c r="D4" s="1283">
        <v>1513.597</v>
      </c>
      <c r="E4" s="1284">
        <v>1393.704</v>
      </c>
      <c r="F4" s="1285">
        <v>119.893</v>
      </c>
      <c r="G4" s="1286" t="s">
        <v>789</v>
      </c>
      <c r="H4" s="1283">
        <v>1627.229</v>
      </c>
      <c r="I4" s="1284">
        <v>1.329</v>
      </c>
      <c r="J4" s="1287">
        <v>1625.9</v>
      </c>
    </row>
    <row r="5" spans="2:10">
      <c r="B5" s="1549" t="s">
        <v>788</v>
      </c>
      <c r="C5" s="1550"/>
      <c r="D5" s="1273">
        <v>4184.1019999999999</v>
      </c>
      <c r="E5" s="1274">
        <v>4143.8360000000002</v>
      </c>
      <c r="F5" s="1279">
        <v>40.265999999999998</v>
      </c>
      <c r="G5" s="1281" t="s">
        <v>790</v>
      </c>
      <c r="H5" s="1273">
        <v>658.75699999999995</v>
      </c>
      <c r="I5" s="1274">
        <v>2.871</v>
      </c>
      <c r="J5" s="1275">
        <v>655.88599999999997</v>
      </c>
    </row>
    <row r="6" spans="2:10" ht="13.2" customHeight="1" thickBot="1">
      <c r="B6" s="1553" t="s">
        <v>791</v>
      </c>
      <c r="C6" s="1554"/>
      <c r="D6" s="1276">
        <v>479.452</v>
      </c>
      <c r="E6" s="1277">
        <v>3.5190000000000001</v>
      </c>
      <c r="F6" s="1280">
        <v>475.93299999999999</v>
      </c>
      <c r="G6" s="1282" t="s">
        <v>792</v>
      </c>
      <c r="H6" s="1276">
        <v>10439.785</v>
      </c>
      <c r="I6" s="1277">
        <v>5556.7380000000003</v>
      </c>
      <c r="J6" s="1278">
        <v>4883.0469999999996</v>
      </c>
    </row>
    <row r="7" spans="2:10" ht="13.2" customHeight="1">
      <c r="B7" s="1551" t="s">
        <v>793</v>
      </c>
      <c r="C7" s="1552"/>
      <c r="D7" s="1552"/>
      <c r="E7" s="1552"/>
      <c r="F7" s="1552"/>
      <c r="G7" s="1552"/>
      <c r="H7" s="1552"/>
      <c r="I7" s="1552"/>
      <c r="J7" s="1552"/>
    </row>
    <row r="10" spans="2:10" ht="15">
      <c r="B10" s="280"/>
      <c r="C10" s="610"/>
      <c r="D10" s="610"/>
      <c r="E10" s="610"/>
      <c r="F10" s="610"/>
    </row>
  </sheetData>
  <mergeCells count="6">
    <mergeCell ref="B2:J2"/>
    <mergeCell ref="B3:C3"/>
    <mergeCell ref="B4:C4"/>
    <mergeCell ref="B5:C5"/>
    <mergeCell ref="B7:J7"/>
    <mergeCell ref="B6:C6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7"/>
  <sheetViews>
    <sheetView zoomScale="99" zoomScaleNormal="99" workbookViewId="0">
      <selection activeCell="K3" sqref="K3"/>
    </sheetView>
  </sheetViews>
  <sheetFormatPr defaultRowHeight="13.2"/>
  <cols>
    <col min="1" max="4" width="8.88671875" style="589"/>
    <col min="5" max="5" width="22.77734375" style="589" customWidth="1"/>
    <col min="6" max="6" width="13.33203125" style="589" customWidth="1"/>
    <col min="7" max="7" width="12.88671875" style="589" customWidth="1"/>
    <col min="8" max="8" width="12.44140625" style="589" customWidth="1"/>
    <col min="9" max="16384" width="8.88671875" style="589"/>
  </cols>
  <sheetData>
    <row r="3" spans="3:8" ht="13.8" thickBot="1">
      <c r="C3" s="1418" t="s">
        <v>1064</v>
      </c>
      <c r="D3" s="1418"/>
      <c r="E3" s="1418"/>
      <c r="F3" s="1418"/>
      <c r="G3" s="1418"/>
      <c r="H3" s="348" t="s">
        <v>709</v>
      </c>
    </row>
    <row r="4" spans="3:8">
      <c r="C4" s="1432" t="s">
        <v>399</v>
      </c>
      <c r="D4" s="1433"/>
      <c r="E4" s="1434"/>
      <c r="F4" s="612">
        <v>2015</v>
      </c>
      <c r="G4" s="608">
        <v>2014</v>
      </c>
      <c r="H4" s="609">
        <v>2013</v>
      </c>
    </row>
    <row r="5" spans="3:8">
      <c r="C5" s="1558" t="s">
        <v>727</v>
      </c>
      <c r="D5" s="1555" t="s">
        <v>710</v>
      </c>
      <c r="E5" s="669" t="s">
        <v>711</v>
      </c>
      <c r="F5" s="642">
        <v>14388</v>
      </c>
      <c r="G5" s="615">
        <v>14615</v>
      </c>
      <c r="H5" s="616">
        <v>123.22</v>
      </c>
    </row>
    <row r="6" spans="3:8">
      <c r="C6" s="1559"/>
      <c r="D6" s="1555"/>
      <c r="E6" s="669" t="s">
        <v>732</v>
      </c>
      <c r="F6" s="642">
        <v>1044</v>
      </c>
      <c r="G6" s="615">
        <v>991</v>
      </c>
      <c r="H6" s="616">
        <v>802</v>
      </c>
    </row>
    <row r="7" spans="3:8">
      <c r="C7" s="1559"/>
      <c r="D7" s="1555"/>
      <c r="E7" s="669" t="s">
        <v>712</v>
      </c>
      <c r="F7" s="642">
        <v>207.87</v>
      </c>
      <c r="G7" s="615">
        <v>221.76</v>
      </c>
      <c r="H7" s="616">
        <v>224.07</v>
      </c>
    </row>
    <row r="8" spans="3:8" ht="13.8" thickBot="1">
      <c r="C8" s="1559"/>
      <c r="D8" s="1556"/>
      <c r="E8" s="670" t="s">
        <v>713</v>
      </c>
      <c r="F8" s="666">
        <v>6.63</v>
      </c>
      <c r="G8" s="667">
        <v>6.65</v>
      </c>
      <c r="H8" s="668">
        <v>6.68</v>
      </c>
    </row>
    <row r="9" spans="3:8">
      <c r="C9" s="1560" t="s">
        <v>728</v>
      </c>
      <c r="D9" s="1390" t="s">
        <v>720</v>
      </c>
      <c r="E9" s="671" t="s">
        <v>721</v>
      </c>
      <c r="F9" s="611">
        <v>15503</v>
      </c>
      <c r="G9" s="596">
        <v>13996</v>
      </c>
      <c r="H9" s="597">
        <v>12310</v>
      </c>
    </row>
    <row r="10" spans="3:8">
      <c r="C10" s="1561"/>
      <c r="D10" s="1555"/>
      <c r="E10" s="669" t="s">
        <v>722</v>
      </c>
      <c r="F10" s="642">
        <v>20918</v>
      </c>
      <c r="G10" s="615">
        <v>19898</v>
      </c>
      <c r="H10" s="616">
        <v>18118</v>
      </c>
    </row>
    <row r="11" spans="3:8">
      <c r="C11" s="1561"/>
      <c r="D11" s="1555"/>
      <c r="E11" s="669" t="s">
        <v>731</v>
      </c>
      <c r="F11" s="642">
        <v>1318</v>
      </c>
      <c r="G11" s="615">
        <v>1184</v>
      </c>
      <c r="H11" s="616">
        <v>1105</v>
      </c>
    </row>
    <row r="12" spans="3:8" ht="13.8" thickBot="1">
      <c r="C12" s="1562"/>
      <c r="D12" s="1557"/>
      <c r="E12" s="672" t="s">
        <v>723</v>
      </c>
      <c r="F12" s="659">
        <v>1587</v>
      </c>
      <c r="G12" s="660">
        <v>1680</v>
      </c>
      <c r="H12" s="661">
        <v>1639</v>
      </c>
    </row>
    <row r="13" spans="3:8">
      <c r="C13" s="1558" t="s">
        <v>729</v>
      </c>
      <c r="D13" s="1555" t="s">
        <v>714</v>
      </c>
      <c r="E13" s="669" t="s">
        <v>715</v>
      </c>
      <c r="F13" s="642">
        <v>11341</v>
      </c>
      <c r="G13" s="615">
        <v>10196</v>
      </c>
      <c r="H13" s="616">
        <v>9151</v>
      </c>
    </row>
    <row r="14" spans="3:8">
      <c r="C14" s="1559"/>
      <c r="D14" s="1555"/>
      <c r="E14" s="669" t="s">
        <v>730</v>
      </c>
      <c r="F14" s="642">
        <v>17852</v>
      </c>
      <c r="G14" s="615">
        <v>15626</v>
      </c>
      <c r="H14" s="616">
        <v>14262</v>
      </c>
    </row>
    <row r="15" spans="3:8" ht="13.8" thickBot="1">
      <c r="C15" s="1521"/>
      <c r="D15" s="1557"/>
      <c r="E15" s="672" t="s">
        <v>716</v>
      </c>
      <c r="F15" s="659" t="s">
        <v>717</v>
      </c>
      <c r="G15" s="660" t="s">
        <v>718</v>
      </c>
      <c r="H15" s="661" t="s">
        <v>719</v>
      </c>
    </row>
    <row r="16" spans="3:8">
      <c r="C16" s="423" t="s">
        <v>724</v>
      </c>
    </row>
    <row r="17" spans="3:3">
      <c r="C17" s="589" t="s">
        <v>725</v>
      </c>
    </row>
  </sheetData>
  <mergeCells count="8">
    <mergeCell ref="C3:G3"/>
    <mergeCell ref="C4:E4"/>
    <mergeCell ref="D5:D8"/>
    <mergeCell ref="D13:D15"/>
    <mergeCell ref="C13:C15"/>
    <mergeCell ref="C5:C8"/>
    <mergeCell ref="C9:C12"/>
    <mergeCell ref="D9:D1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workbookViewId="0">
      <selection activeCell="O2" sqref="O2"/>
    </sheetView>
  </sheetViews>
  <sheetFormatPr defaultRowHeight="13.2"/>
  <cols>
    <col min="2" max="2" width="3.21875" customWidth="1"/>
    <col min="3" max="3" width="13.33203125" customWidth="1"/>
    <col min="4" max="4" width="5.33203125" style="551" customWidth="1"/>
    <col min="5" max="5" width="8" customWidth="1"/>
    <col min="6" max="7" width="7.77734375" customWidth="1"/>
    <col min="8" max="8" width="7.21875" customWidth="1"/>
    <col min="9" max="10" width="8" customWidth="1"/>
    <col min="11" max="11" width="7.33203125" customWidth="1"/>
    <col min="12" max="12" width="7.44140625" customWidth="1"/>
  </cols>
  <sheetData>
    <row r="2" spans="2:12" ht="13.8" thickBot="1">
      <c r="C2" s="1388" t="s">
        <v>1065</v>
      </c>
      <c r="D2" s="1388"/>
      <c r="E2" s="1388"/>
      <c r="F2" s="1388"/>
      <c r="G2" s="1388"/>
      <c r="H2" s="1388"/>
      <c r="I2" s="1388"/>
      <c r="J2" s="1388"/>
      <c r="K2" s="1388"/>
      <c r="L2" s="543"/>
    </row>
    <row r="3" spans="2:12" ht="13.8" thickBot="1">
      <c r="B3" s="1419" t="s">
        <v>149</v>
      </c>
      <c r="C3" s="1420"/>
      <c r="D3" s="33"/>
      <c r="E3" s="1059">
        <v>2008</v>
      </c>
      <c r="F3" s="555">
        <v>2009</v>
      </c>
      <c r="G3" s="555">
        <v>2010</v>
      </c>
      <c r="H3" s="555">
        <v>2011</v>
      </c>
      <c r="I3" s="555">
        <v>2012</v>
      </c>
      <c r="J3" s="555">
        <v>2013</v>
      </c>
      <c r="K3" s="555">
        <v>2014</v>
      </c>
      <c r="L3" s="550">
        <v>2015</v>
      </c>
    </row>
    <row r="4" spans="2:12">
      <c r="B4" s="1576" t="s">
        <v>645</v>
      </c>
      <c r="C4" s="1577"/>
      <c r="D4" s="1100" t="s">
        <v>637</v>
      </c>
      <c r="E4" s="1092">
        <v>4851</v>
      </c>
      <c r="F4" s="602">
        <v>4880.7</v>
      </c>
      <c r="G4" s="602">
        <v>4909</v>
      </c>
      <c r="H4" s="602">
        <v>4935.7</v>
      </c>
      <c r="I4" s="602">
        <v>4960.8</v>
      </c>
      <c r="J4" s="602">
        <v>4984.7</v>
      </c>
      <c r="K4" s="602">
        <v>5007.3999999999996</v>
      </c>
      <c r="L4" s="603">
        <v>5029</v>
      </c>
    </row>
    <row r="5" spans="2:12" s="551" customFormat="1" ht="13.8" thickBot="1">
      <c r="B5" s="1578"/>
      <c r="C5" s="1579"/>
      <c r="D5" s="1084" t="s">
        <v>638</v>
      </c>
      <c r="E5" s="1093">
        <v>12731.8</v>
      </c>
      <c r="F5" s="150">
        <v>12734.1</v>
      </c>
      <c r="G5" s="150">
        <v>12732</v>
      </c>
      <c r="H5" s="150">
        <v>12725.3</v>
      </c>
      <c r="I5" s="150">
        <v>12714</v>
      </c>
      <c r="J5" s="150">
        <v>12698.5</v>
      </c>
      <c r="K5" s="150">
        <v>12679.5</v>
      </c>
      <c r="L5" s="155">
        <v>12657</v>
      </c>
    </row>
    <row r="6" spans="2:12">
      <c r="B6" s="1428" t="s">
        <v>643</v>
      </c>
      <c r="C6" s="1563" t="s">
        <v>639</v>
      </c>
      <c r="D6" s="1100" t="s">
        <v>637</v>
      </c>
      <c r="E6" s="961">
        <v>689</v>
      </c>
      <c r="F6" s="596">
        <v>782</v>
      </c>
      <c r="G6" s="596">
        <v>880</v>
      </c>
      <c r="H6" s="596">
        <v>980</v>
      </c>
      <c r="I6" s="596">
        <v>1114</v>
      </c>
      <c r="J6" s="596">
        <v>1218</v>
      </c>
      <c r="K6" s="596">
        <v>1420</v>
      </c>
      <c r="L6" s="597">
        <v>1323</v>
      </c>
    </row>
    <row r="7" spans="2:12" s="551" customFormat="1">
      <c r="B7" s="1429"/>
      <c r="C7" s="1564"/>
      <c r="D7" s="1083" t="s">
        <v>638</v>
      </c>
      <c r="E7" s="1082">
        <v>835</v>
      </c>
      <c r="F7" s="557">
        <v>679</v>
      </c>
      <c r="G7" s="557">
        <v>861</v>
      </c>
      <c r="H7" s="557">
        <v>622</v>
      </c>
      <c r="I7" s="557">
        <v>837</v>
      </c>
      <c r="J7" s="557">
        <v>1036</v>
      </c>
      <c r="K7" s="557">
        <v>1341</v>
      </c>
      <c r="L7" s="336">
        <v>1973</v>
      </c>
    </row>
    <row r="8" spans="2:12" ht="26.4">
      <c r="B8" s="1429"/>
      <c r="C8" s="1102" t="s">
        <v>1053</v>
      </c>
      <c r="D8" s="1083" t="s">
        <v>637</v>
      </c>
      <c r="E8" s="1094">
        <v>1407.0671890872152</v>
      </c>
      <c r="F8" s="424">
        <v>1249.3220772576108</v>
      </c>
      <c r="G8" s="424">
        <v>1169.6408274607866</v>
      </c>
      <c r="H8" s="424">
        <v>1260.5615109749874</v>
      </c>
      <c r="I8" s="424">
        <v>1198.9856373429086</v>
      </c>
      <c r="J8" s="424">
        <v>1192.904073587385</v>
      </c>
      <c r="K8" s="424">
        <v>1271.7997465145754</v>
      </c>
      <c r="L8" s="1012"/>
    </row>
    <row r="9" spans="2:12" s="551" customFormat="1" ht="27" thickBot="1">
      <c r="B9" s="1430"/>
      <c r="C9" s="1103" t="s">
        <v>1052</v>
      </c>
      <c r="D9" s="1084" t="s">
        <v>638</v>
      </c>
      <c r="E9" s="1093">
        <v>133949.65117949949</v>
      </c>
      <c r="F9" s="150">
        <v>141995.54079528718</v>
      </c>
      <c r="G9" s="150">
        <v>134553.86296597376</v>
      </c>
      <c r="H9" s="150">
        <v>140736.42177198909</v>
      </c>
      <c r="I9" s="150">
        <v>138992.78728489485</v>
      </c>
      <c r="J9" s="150">
        <v>142475.51292937092</v>
      </c>
      <c r="K9" s="150">
        <v>148915.23149183628</v>
      </c>
      <c r="L9" s="1013"/>
    </row>
    <row r="10" spans="2:12" s="551" customFormat="1" ht="13.2" customHeight="1">
      <c r="B10" s="1428" t="s">
        <v>642</v>
      </c>
      <c r="C10" s="1580" t="s">
        <v>633</v>
      </c>
      <c r="D10" s="1100" t="s">
        <v>637</v>
      </c>
      <c r="E10" s="961">
        <v>1200</v>
      </c>
      <c r="F10" s="596">
        <v>949</v>
      </c>
      <c r="G10" s="596">
        <v>1249</v>
      </c>
      <c r="H10" s="596">
        <v>1269</v>
      </c>
      <c r="I10" s="596">
        <v>1374</v>
      </c>
      <c r="J10" s="596">
        <v>1485</v>
      </c>
      <c r="K10" s="596">
        <v>1608</v>
      </c>
      <c r="L10" s="1009">
        <v>1931</v>
      </c>
    </row>
    <row r="11" spans="2:12" s="551" customFormat="1">
      <c r="B11" s="1429"/>
      <c r="C11" s="1565"/>
      <c r="D11" s="1083" t="s">
        <v>638</v>
      </c>
      <c r="E11" s="1082">
        <v>1599</v>
      </c>
      <c r="F11" s="557">
        <v>1545</v>
      </c>
      <c r="G11" s="557">
        <v>16634</v>
      </c>
      <c r="H11" s="557">
        <v>1699</v>
      </c>
      <c r="I11" s="557">
        <v>1849</v>
      </c>
      <c r="J11" s="557">
        <v>1747</v>
      </c>
      <c r="K11" s="557">
        <v>1690</v>
      </c>
      <c r="L11" s="336">
        <v>1621</v>
      </c>
    </row>
    <row r="12" spans="2:12" s="551" customFormat="1" ht="26.4">
      <c r="B12" s="1429"/>
      <c r="C12" s="1104" t="s">
        <v>634</v>
      </c>
      <c r="D12" s="1063" t="s">
        <v>637</v>
      </c>
      <c r="E12" s="765">
        <v>240</v>
      </c>
      <c r="F12" s="544">
        <v>160</v>
      </c>
      <c r="G12" s="544">
        <v>240</v>
      </c>
      <c r="H12" s="544">
        <v>170</v>
      </c>
      <c r="I12" s="544">
        <v>200</v>
      </c>
      <c r="J12" s="544">
        <v>250</v>
      </c>
      <c r="K12" s="544">
        <v>280</v>
      </c>
      <c r="L12" s="509">
        <v>400</v>
      </c>
    </row>
    <row r="13" spans="2:12" ht="27.6" customHeight="1" thickBot="1">
      <c r="B13" s="1429"/>
      <c r="C13" s="1105" t="s">
        <v>635</v>
      </c>
      <c r="D13" s="1101" t="s">
        <v>638</v>
      </c>
      <c r="E13" s="1095">
        <v>240</v>
      </c>
      <c r="F13" s="595">
        <v>310</v>
      </c>
      <c r="G13" s="595">
        <v>300</v>
      </c>
      <c r="H13" s="595">
        <v>330</v>
      </c>
      <c r="I13" s="595">
        <v>350</v>
      </c>
      <c r="J13" s="595">
        <v>270</v>
      </c>
      <c r="K13" s="595">
        <v>230</v>
      </c>
      <c r="L13" s="1010">
        <v>180</v>
      </c>
    </row>
    <row r="14" spans="2:12">
      <c r="B14" s="1429"/>
      <c r="C14" s="1563" t="s">
        <v>1054</v>
      </c>
      <c r="D14" s="1100" t="s">
        <v>637</v>
      </c>
      <c r="E14" s="1096">
        <v>0.24728921871779014</v>
      </c>
      <c r="F14" s="598">
        <v>0.19452127768557789</v>
      </c>
      <c r="G14" s="598">
        <v>0.25438989610918722</v>
      </c>
      <c r="H14" s="598">
        <v>0.25718743035435704</v>
      </c>
      <c r="I14" s="598">
        <v>0.27691098209966136</v>
      </c>
      <c r="J14" s="598">
        <v>0.2978313639737597</v>
      </c>
      <c r="K14" s="598">
        <v>0.32114470583536364</v>
      </c>
      <c r="L14" s="1009">
        <v>0.38</v>
      </c>
    </row>
    <row r="15" spans="2:12" s="551" customFormat="1">
      <c r="B15" s="1429"/>
      <c r="C15" s="1564"/>
      <c r="D15" s="1083" t="s">
        <v>638</v>
      </c>
      <c r="E15" s="1094">
        <v>0.12556944029909362</v>
      </c>
      <c r="F15" s="424">
        <v>0.12129388021140089</v>
      </c>
      <c r="G15" s="424">
        <v>0.13067251021049325</v>
      </c>
      <c r="H15" s="424">
        <v>0.13354655685917033</v>
      </c>
      <c r="I15" s="424">
        <v>0.14543540191914425</v>
      </c>
      <c r="J15" s="424">
        <v>0.1375969445210064</v>
      </c>
      <c r="K15" s="424">
        <v>0.13331273315193817</v>
      </c>
      <c r="L15" s="336">
        <v>0.13</v>
      </c>
    </row>
    <row r="16" spans="2:12">
      <c r="B16" s="1429"/>
      <c r="C16" s="1564" t="s">
        <v>1055</v>
      </c>
      <c r="D16" s="1083" t="s">
        <v>637</v>
      </c>
      <c r="E16" s="1094">
        <v>1214.7132377459154</v>
      </c>
      <c r="F16" s="424">
        <v>1162.3867705919529</v>
      </c>
      <c r="G16" s="424">
        <v>1143.3135810377964</v>
      </c>
      <c r="H16" s="424">
        <v>1223.4756577910823</v>
      </c>
      <c r="I16" s="424">
        <v>1200.7352405911045</v>
      </c>
      <c r="J16" s="424">
        <v>1168.0385288966725</v>
      </c>
      <c r="K16" s="424">
        <v>1228.9720788508178</v>
      </c>
      <c r="L16" s="1012"/>
    </row>
    <row r="17" spans="2:12" s="551" customFormat="1" ht="13.8" thickBot="1">
      <c r="B17" s="1430"/>
      <c r="C17" s="1574"/>
      <c r="D17" s="1084" t="s">
        <v>638</v>
      </c>
      <c r="E17" s="1093">
        <v>180256.14161284774</v>
      </c>
      <c r="F17" s="150">
        <v>152320.86840569833</v>
      </c>
      <c r="G17" s="150">
        <v>147031.74039130568</v>
      </c>
      <c r="H17" s="150">
        <v>127784.77362864978</v>
      </c>
      <c r="I17" s="150">
        <v>120320.22442469189</v>
      </c>
      <c r="J17" s="150">
        <v>121967.07695893056</v>
      </c>
      <c r="K17" s="150">
        <v>120792.35239704608</v>
      </c>
      <c r="L17" s="1013"/>
    </row>
    <row r="18" spans="2:12" s="551" customFormat="1">
      <c r="B18" s="1567" t="s">
        <v>640</v>
      </c>
      <c r="C18" s="1580" t="s">
        <v>1049</v>
      </c>
      <c r="D18" s="1100" t="s">
        <v>637</v>
      </c>
      <c r="E18" s="1097">
        <v>5.0643053391053394</v>
      </c>
      <c r="F18" s="600">
        <v>4.4990643555227736</v>
      </c>
      <c r="G18" s="600">
        <v>3.4253002037074762</v>
      </c>
      <c r="H18" s="600">
        <v>3.1726877038717913</v>
      </c>
      <c r="I18" s="600">
        <v>4.303102201257861</v>
      </c>
      <c r="J18" s="600">
        <v>4.6348734126426869</v>
      </c>
      <c r="K18" s="600">
        <v>4.5352852378479849</v>
      </c>
      <c r="L18" s="1011"/>
    </row>
    <row r="19" spans="2:12">
      <c r="B19" s="1568"/>
      <c r="C19" s="1565"/>
      <c r="D19" s="1083" t="s">
        <v>638</v>
      </c>
      <c r="E19" s="1570" t="s">
        <v>641</v>
      </c>
      <c r="F19" s="1571"/>
      <c r="G19" s="422">
        <v>1.1534715677034244</v>
      </c>
      <c r="H19" s="422">
        <v>1.1398552489921652</v>
      </c>
      <c r="I19" s="422">
        <v>1.2269152115777884</v>
      </c>
      <c r="J19" s="422">
        <v>1.1899043194078041</v>
      </c>
      <c r="K19" s="422">
        <v>1.2076974644110572</v>
      </c>
      <c r="L19" s="1012"/>
    </row>
    <row r="20" spans="2:12" s="551" customFormat="1">
      <c r="B20" s="1568"/>
      <c r="C20" s="1575" t="s">
        <v>1050</v>
      </c>
      <c r="D20" s="1063" t="s">
        <v>637</v>
      </c>
      <c r="E20" s="1098">
        <v>5.5042053597196459</v>
      </c>
      <c r="F20" s="601">
        <v>5.5042826233941851</v>
      </c>
      <c r="G20" s="601">
        <v>5.3704108983499692</v>
      </c>
      <c r="H20" s="601">
        <v>4.0921449845006785</v>
      </c>
      <c r="I20" s="601">
        <v>4.9206274794388003</v>
      </c>
      <c r="J20" s="601">
        <v>5.1728751379220412</v>
      </c>
      <c r="K20" s="601">
        <v>5.3774061389144059</v>
      </c>
      <c r="L20" s="1012"/>
    </row>
    <row r="21" spans="2:12" s="551" customFormat="1">
      <c r="B21" s="1568"/>
      <c r="C21" s="1565"/>
      <c r="D21" s="1083" t="s">
        <v>638</v>
      </c>
      <c r="E21" s="1099">
        <v>2.257735826827314</v>
      </c>
      <c r="F21" s="422">
        <v>2.2224277334087215</v>
      </c>
      <c r="G21" s="422">
        <v>2.5353464498900409</v>
      </c>
      <c r="H21" s="422">
        <v>3.1340617509999764</v>
      </c>
      <c r="I21" s="422">
        <v>3.2498095013371087</v>
      </c>
      <c r="J21" s="422">
        <v>3.4051080048824667</v>
      </c>
      <c r="K21" s="422">
        <v>3.380869513782089</v>
      </c>
      <c r="L21" s="1012"/>
    </row>
    <row r="22" spans="2:12">
      <c r="B22" s="1568"/>
      <c r="C22" s="1565" t="s">
        <v>1051</v>
      </c>
      <c r="D22" s="1083" t="s">
        <v>637</v>
      </c>
      <c r="E22" s="1099">
        <v>2.5513924806118626</v>
      </c>
      <c r="F22" s="422">
        <v>2.3796715236418629</v>
      </c>
      <c r="G22" s="422">
        <v>2.8601746370586199</v>
      </c>
      <c r="H22" s="422">
        <v>2.8200121677041032</v>
      </c>
      <c r="I22" s="422">
        <v>2.6449926124624823</v>
      </c>
      <c r="J22" s="422">
        <v>2.5871504405741828</v>
      </c>
      <c r="K22" s="422">
        <v>2.7330955127782923</v>
      </c>
      <c r="L22" s="1012"/>
    </row>
    <row r="23" spans="2:12" ht="13.8" thickBot="1">
      <c r="B23" s="1569"/>
      <c r="C23" s="1566"/>
      <c r="D23" s="1084" t="s">
        <v>638</v>
      </c>
      <c r="E23" s="1572" t="s">
        <v>641</v>
      </c>
      <c r="F23" s="1573"/>
      <c r="G23" s="197">
        <v>1.6319624131826229</v>
      </c>
      <c r="H23" s="197">
        <v>1.6163391933815925</v>
      </c>
      <c r="I23" s="197">
        <v>1.600871850759664</v>
      </c>
      <c r="J23" s="197">
        <v>1.7165453342157511</v>
      </c>
      <c r="K23" s="197">
        <v>1.7568732449552669</v>
      </c>
      <c r="L23" s="1013"/>
    </row>
    <row r="24" spans="2:12">
      <c r="B24" t="s">
        <v>644</v>
      </c>
    </row>
  </sheetData>
  <mergeCells count="15">
    <mergeCell ref="C2:K2"/>
    <mergeCell ref="C14:C15"/>
    <mergeCell ref="B6:B9"/>
    <mergeCell ref="B10:B17"/>
    <mergeCell ref="C22:C23"/>
    <mergeCell ref="B18:B23"/>
    <mergeCell ref="E19:F19"/>
    <mergeCell ref="E23:F23"/>
    <mergeCell ref="C16:C17"/>
    <mergeCell ref="C20:C21"/>
    <mergeCell ref="B3:C3"/>
    <mergeCell ref="B4:C5"/>
    <mergeCell ref="C10:C11"/>
    <mergeCell ref="C6:C7"/>
    <mergeCell ref="C18:C19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0"/>
  <sheetViews>
    <sheetView topLeftCell="A2" workbookViewId="0">
      <selection activeCell="F21" sqref="F21"/>
    </sheetView>
  </sheetViews>
  <sheetFormatPr defaultRowHeight="13.2"/>
  <sheetData>
    <row r="3" spans="2:8" ht="13.2" customHeight="1"/>
    <row r="5" spans="2:8" ht="13.8" thickBot="1">
      <c r="B5" s="1423" t="s">
        <v>174</v>
      </c>
      <c r="C5" s="1423"/>
      <c r="D5" s="1423"/>
      <c r="E5" s="1423"/>
      <c r="F5" s="1423"/>
      <c r="G5" s="1423"/>
      <c r="H5" s="1423"/>
    </row>
    <row r="6" spans="2:8" ht="13.8" thickTop="1">
      <c r="B6" s="1424" t="s">
        <v>170</v>
      </c>
      <c r="C6" s="1425"/>
      <c r="D6" s="1425" t="s">
        <v>179</v>
      </c>
      <c r="E6" s="1425"/>
      <c r="F6" s="1425" t="s">
        <v>171</v>
      </c>
      <c r="G6" s="1425"/>
      <c r="H6" s="158" t="s">
        <v>136</v>
      </c>
    </row>
    <row r="7" spans="2:8" ht="13.8">
      <c r="B7" s="159">
        <v>2015</v>
      </c>
      <c r="C7" s="156">
        <v>2014</v>
      </c>
      <c r="D7" s="156">
        <v>2015</v>
      </c>
      <c r="E7" s="156">
        <v>2014</v>
      </c>
      <c r="F7" s="156">
        <v>2015</v>
      </c>
      <c r="G7" s="156">
        <v>2014</v>
      </c>
      <c r="H7" s="160">
        <v>2014</v>
      </c>
    </row>
    <row r="8" spans="2:8">
      <c r="B8" s="161" t="s">
        <v>10</v>
      </c>
      <c r="C8" s="157" t="s">
        <v>10</v>
      </c>
      <c r="D8" s="157" t="s">
        <v>139</v>
      </c>
      <c r="E8" s="157" t="s">
        <v>139</v>
      </c>
      <c r="F8" s="157" t="s">
        <v>153</v>
      </c>
      <c r="G8" s="157" t="s">
        <v>153</v>
      </c>
      <c r="H8" s="162" t="s">
        <v>153</v>
      </c>
    </row>
    <row r="9" spans="2:8">
      <c r="B9" s="161" t="s">
        <v>153</v>
      </c>
      <c r="C9" s="157" t="s">
        <v>153</v>
      </c>
      <c r="D9" s="157" t="s">
        <v>172</v>
      </c>
      <c r="E9" s="157" t="s">
        <v>172</v>
      </c>
      <c r="F9" s="157" t="s">
        <v>10</v>
      </c>
      <c r="G9" s="157" t="s">
        <v>10</v>
      </c>
      <c r="H9" s="162" t="s">
        <v>19</v>
      </c>
    </row>
    <row r="10" spans="2:8">
      <c r="B10" s="161" t="s">
        <v>137</v>
      </c>
      <c r="C10" s="157" t="s">
        <v>137</v>
      </c>
      <c r="D10" s="157" t="s">
        <v>137</v>
      </c>
      <c r="E10" s="157" t="s">
        <v>137</v>
      </c>
      <c r="F10" s="157" t="s">
        <v>138</v>
      </c>
      <c r="G10" s="157" t="s">
        <v>138</v>
      </c>
      <c r="H10" s="162" t="s">
        <v>138</v>
      </c>
    </row>
    <row r="11" spans="2:8">
      <c r="B11" s="161" t="s">
        <v>139</v>
      </c>
      <c r="C11" s="157" t="s">
        <v>139</v>
      </c>
      <c r="D11" s="157" t="s">
        <v>20</v>
      </c>
      <c r="E11" s="157" t="s">
        <v>20</v>
      </c>
      <c r="F11" s="157" t="s">
        <v>140</v>
      </c>
      <c r="G11" s="157" t="s">
        <v>140</v>
      </c>
      <c r="H11" s="162" t="s">
        <v>10</v>
      </c>
    </row>
    <row r="12" spans="2:8">
      <c r="B12" s="161" t="s">
        <v>140</v>
      </c>
      <c r="C12" s="157" t="s">
        <v>140</v>
      </c>
      <c r="D12" s="157" t="s">
        <v>141</v>
      </c>
      <c r="E12" s="157" t="s">
        <v>141</v>
      </c>
      <c r="F12" s="157" t="s">
        <v>139</v>
      </c>
      <c r="G12" s="157" t="s">
        <v>142</v>
      </c>
      <c r="H12" s="162" t="s">
        <v>140</v>
      </c>
    </row>
    <row r="13" spans="2:8">
      <c r="B13" s="161" t="s">
        <v>133</v>
      </c>
      <c r="C13" s="157" t="s">
        <v>141</v>
      </c>
      <c r="D13" s="157" t="s">
        <v>128</v>
      </c>
      <c r="E13" s="157" t="s">
        <v>128</v>
      </c>
      <c r="F13" s="157" t="s">
        <v>142</v>
      </c>
      <c r="G13" s="157" t="s">
        <v>139</v>
      </c>
      <c r="H13" s="162" t="s">
        <v>142</v>
      </c>
    </row>
    <row r="14" spans="2:8">
      <c r="B14" s="161" t="s">
        <v>141</v>
      </c>
      <c r="C14" s="157" t="s">
        <v>138</v>
      </c>
      <c r="D14" s="157" t="s">
        <v>138</v>
      </c>
      <c r="E14" s="157" t="s">
        <v>138</v>
      </c>
      <c r="F14" s="157" t="s">
        <v>127</v>
      </c>
      <c r="G14" s="157" t="s">
        <v>127</v>
      </c>
      <c r="H14" s="162" t="s">
        <v>127</v>
      </c>
    </row>
    <row r="15" spans="2:8">
      <c r="B15" s="161" t="s">
        <v>138</v>
      </c>
      <c r="C15" s="157" t="s">
        <v>131</v>
      </c>
      <c r="D15" s="157" t="s">
        <v>140</v>
      </c>
      <c r="E15" s="157" t="s">
        <v>140</v>
      </c>
      <c r="F15" s="157" t="s">
        <v>129</v>
      </c>
      <c r="G15" s="157" t="s">
        <v>141</v>
      </c>
      <c r="H15" s="162" t="s">
        <v>141</v>
      </c>
    </row>
    <row r="16" spans="2:8">
      <c r="B16" s="161" t="s">
        <v>19</v>
      </c>
      <c r="C16" s="157" t="s">
        <v>133</v>
      </c>
      <c r="D16" s="157" t="s">
        <v>143</v>
      </c>
      <c r="E16" s="157" t="s">
        <v>142</v>
      </c>
      <c r="F16" s="157" t="s">
        <v>141</v>
      </c>
      <c r="G16" s="157" t="s">
        <v>144</v>
      </c>
      <c r="H16" s="162" t="s">
        <v>139</v>
      </c>
    </row>
    <row r="17" spans="2:8" ht="13.8" thickBot="1">
      <c r="B17" s="163" t="s">
        <v>131</v>
      </c>
      <c r="C17" s="164" t="s">
        <v>19</v>
      </c>
      <c r="D17" s="165" t="s">
        <v>142</v>
      </c>
      <c r="E17" s="165" t="s">
        <v>143</v>
      </c>
      <c r="F17" s="165" t="s">
        <v>144</v>
      </c>
      <c r="G17" s="165" t="s">
        <v>118</v>
      </c>
      <c r="H17" s="166" t="s">
        <v>145</v>
      </c>
    </row>
    <row r="18" spans="2:8" ht="13.8" thickTop="1">
      <c r="B18" s="1426" t="s">
        <v>648</v>
      </c>
      <c r="C18" s="1426"/>
      <c r="D18" s="1426"/>
      <c r="E18" s="1426"/>
      <c r="F18" s="1426"/>
      <c r="G18" s="1426"/>
      <c r="H18" s="1426"/>
    </row>
    <row r="19" spans="2:8">
      <c r="B19" s="1427"/>
      <c r="C19" s="1427"/>
      <c r="D19" s="1427"/>
      <c r="E19" s="1427"/>
      <c r="F19" s="1427"/>
      <c r="G19" s="1427"/>
      <c r="H19" s="1427"/>
    </row>
    <row r="20" spans="2:8" ht="13.2" customHeight="1"/>
  </sheetData>
  <mergeCells count="5">
    <mergeCell ref="B5:H5"/>
    <mergeCell ref="B6:C6"/>
    <mergeCell ref="D6:E6"/>
    <mergeCell ref="F6:G6"/>
    <mergeCell ref="B18:H19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workbookViewId="0">
      <selection activeCell="Q2" sqref="Q2"/>
    </sheetView>
  </sheetViews>
  <sheetFormatPr defaultRowHeight="13.2"/>
  <cols>
    <col min="1" max="1" width="8.88671875" style="352"/>
    <col min="4" max="4" width="11.109375" style="352" customWidth="1"/>
    <col min="5" max="5" width="7.6640625" style="352" customWidth="1"/>
    <col min="6" max="6" width="7.77734375" style="352" customWidth="1"/>
    <col min="7" max="8" width="7.33203125" style="352" customWidth="1"/>
    <col min="9" max="9" width="7.88671875" style="352" customWidth="1"/>
    <col min="10" max="10" width="10.109375" style="352" customWidth="1"/>
    <col min="11" max="11" width="7.21875" style="352" customWidth="1"/>
    <col min="12" max="12" width="7.33203125" style="352" customWidth="1"/>
    <col min="13" max="13" width="6.6640625" style="352" customWidth="1"/>
    <col min="14" max="14" width="7.33203125" style="352" customWidth="1"/>
    <col min="15" max="15" width="5.77734375" style="352" customWidth="1"/>
    <col min="16" max="16384" width="8.88671875" style="352"/>
  </cols>
  <sheetData>
    <row r="1" spans="4:15" ht="13.8" thickBot="1">
      <c r="D1" s="1418" t="s">
        <v>1099</v>
      </c>
      <c r="E1" s="1418"/>
      <c r="F1" s="1418"/>
      <c r="G1" s="1418"/>
      <c r="H1" s="1418"/>
      <c r="I1" s="1418"/>
      <c r="J1" s="1418"/>
      <c r="K1" s="1418"/>
      <c r="L1" s="1418"/>
      <c r="M1" s="1418"/>
      <c r="N1" s="1418"/>
      <c r="O1" s="1418"/>
    </row>
    <row r="2" spans="4:15" ht="13.8" customHeight="1" thickBot="1">
      <c r="D2" s="1408" t="s">
        <v>622</v>
      </c>
      <c r="E2" s="1408">
        <v>2015</v>
      </c>
      <c r="F2" s="1581">
        <v>2016</v>
      </c>
      <c r="G2" s="1440" t="s">
        <v>1098</v>
      </c>
      <c r="H2" s="1440"/>
      <c r="I2" s="1420"/>
      <c r="J2" s="1408" t="s">
        <v>622</v>
      </c>
      <c r="K2" s="1581">
        <v>2015</v>
      </c>
      <c r="L2" s="1581">
        <v>2016</v>
      </c>
      <c r="M2" s="1440" t="s">
        <v>1098</v>
      </c>
      <c r="N2" s="1440"/>
      <c r="O2" s="1420"/>
    </row>
    <row r="3" spans="4:15" s="1123" customFormat="1" ht="13.8" customHeight="1" thickBot="1">
      <c r="D3" s="1409"/>
      <c r="E3" s="1409"/>
      <c r="F3" s="1579"/>
      <c r="G3" s="1122" t="s">
        <v>1095</v>
      </c>
      <c r="H3" s="1120" t="s">
        <v>1096</v>
      </c>
      <c r="I3" s="1121" t="s">
        <v>1097</v>
      </c>
      <c r="J3" s="1409"/>
      <c r="K3" s="1579"/>
      <c r="L3" s="1579"/>
      <c r="M3" s="1122" t="s">
        <v>1095</v>
      </c>
      <c r="N3" s="1120" t="s">
        <v>1096</v>
      </c>
      <c r="O3" s="1121" t="s">
        <v>1097</v>
      </c>
    </row>
    <row r="4" spans="4:15">
      <c r="D4" s="798" t="s">
        <v>1094</v>
      </c>
      <c r="E4" s="1159">
        <v>13231.651</v>
      </c>
      <c r="F4" s="249">
        <v>17241.823</v>
      </c>
      <c r="G4" s="602">
        <v>6523.5379999999996</v>
      </c>
      <c r="H4" s="602">
        <v>9209.81</v>
      </c>
      <c r="I4" s="603">
        <v>1508.4749999999999</v>
      </c>
      <c r="J4" s="1129" t="s">
        <v>571</v>
      </c>
      <c r="K4" s="1155">
        <v>188.10599999999999</v>
      </c>
      <c r="L4" s="1155">
        <v>233.97300000000001</v>
      </c>
      <c r="M4" s="1152">
        <v>96.248999999999995</v>
      </c>
      <c r="N4" s="1152">
        <v>81.334000000000003</v>
      </c>
      <c r="O4" s="1156">
        <v>56.39</v>
      </c>
    </row>
    <row r="5" spans="4:15">
      <c r="D5" s="1158" t="s">
        <v>1084</v>
      </c>
      <c r="E5" s="1153">
        <v>5984.17</v>
      </c>
      <c r="F5" s="1151">
        <v>8067.7219999999998</v>
      </c>
      <c r="G5" s="1152">
        <v>2805.2710000000002</v>
      </c>
      <c r="H5" s="1152">
        <v>4946.7510000000002</v>
      </c>
      <c r="I5" s="1156">
        <v>315.7</v>
      </c>
      <c r="J5" s="1129" t="s">
        <v>1092</v>
      </c>
      <c r="K5" s="1155">
        <v>162.76499999999999</v>
      </c>
      <c r="L5" s="1155">
        <v>251.40199999999999</v>
      </c>
      <c r="M5" s="1152">
        <v>107.634</v>
      </c>
      <c r="N5" s="1152">
        <v>109.631</v>
      </c>
      <c r="O5" s="1156">
        <v>34.137</v>
      </c>
    </row>
    <row r="6" spans="4:15">
      <c r="D6" s="1158" t="s">
        <v>1085</v>
      </c>
      <c r="E6" s="1153">
        <v>1837.7819999999999</v>
      </c>
      <c r="F6" s="1151">
        <v>2297.893</v>
      </c>
      <c r="G6" s="1152">
        <v>954.98199999999997</v>
      </c>
      <c r="H6" s="1152">
        <v>1315.414</v>
      </c>
      <c r="I6" s="1156">
        <v>27.497</v>
      </c>
      <c r="J6" s="1160" t="s">
        <v>1091</v>
      </c>
      <c r="K6" s="1155">
        <v>160.15299999999999</v>
      </c>
      <c r="L6" s="1155">
        <v>221.548</v>
      </c>
      <c r="M6" s="1152">
        <v>87.783000000000001</v>
      </c>
      <c r="N6" s="1152">
        <v>115.68</v>
      </c>
      <c r="O6" s="1156">
        <v>18.085000000000001</v>
      </c>
    </row>
    <row r="7" spans="4:15">
      <c r="D7" s="1158" t="s">
        <v>11</v>
      </c>
      <c r="E7" s="1153">
        <v>767.61300000000006</v>
      </c>
      <c r="F7" s="1151">
        <v>866.18600000000004</v>
      </c>
      <c r="G7" s="1152">
        <v>455.72399999999999</v>
      </c>
      <c r="H7" s="1152">
        <v>355.69299999999998</v>
      </c>
      <c r="I7" s="1156">
        <v>54.768999999999998</v>
      </c>
      <c r="J7" s="1129" t="s">
        <v>1093</v>
      </c>
      <c r="K7" s="1155">
        <v>153.602</v>
      </c>
      <c r="L7" s="1155">
        <v>195.911</v>
      </c>
      <c r="M7" s="1152">
        <v>60.531999999999996</v>
      </c>
      <c r="N7" s="1152">
        <v>12.249000000000001</v>
      </c>
      <c r="O7" s="1156">
        <v>123.13</v>
      </c>
    </row>
    <row r="8" spans="4:15">
      <c r="D8" s="1158" t="s">
        <v>130</v>
      </c>
      <c r="E8" s="1153">
        <v>523.42700000000002</v>
      </c>
      <c r="F8" s="1151">
        <v>650.67600000000004</v>
      </c>
      <c r="G8" s="1152">
        <v>218.77199999999999</v>
      </c>
      <c r="H8" s="1152">
        <v>423.56599999999997</v>
      </c>
      <c r="I8" s="1156">
        <v>8.3379999999999992</v>
      </c>
      <c r="J8" s="1129" t="s">
        <v>293</v>
      </c>
      <c r="K8" s="1155">
        <v>133.26599999999999</v>
      </c>
      <c r="L8" s="1155">
        <v>151.97900000000001</v>
      </c>
      <c r="M8" s="1152">
        <v>80.454999999999998</v>
      </c>
      <c r="N8" s="1152">
        <v>67.012</v>
      </c>
      <c r="O8" s="1156">
        <v>4.5119999999999996</v>
      </c>
    </row>
    <row r="9" spans="4:15">
      <c r="D9" s="1158" t="s">
        <v>1086</v>
      </c>
      <c r="E9" s="1153">
        <v>518.19000000000005</v>
      </c>
      <c r="F9" s="1151">
        <v>833.46500000000003</v>
      </c>
      <c r="G9" s="1152">
        <v>269.79599999999999</v>
      </c>
      <c r="H9" s="1152">
        <v>553.62099999999998</v>
      </c>
      <c r="I9" s="1156">
        <v>10.048</v>
      </c>
      <c r="J9" s="1129" t="s">
        <v>8</v>
      </c>
      <c r="K9" s="1155">
        <v>123.274</v>
      </c>
      <c r="L9" s="1155">
        <v>135.13900000000001</v>
      </c>
      <c r="M9" s="1152">
        <v>76.459000000000003</v>
      </c>
      <c r="N9" s="1152">
        <v>40.445999999999998</v>
      </c>
      <c r="O9" s="1156">
        <v>18.234000000000002</v>
      </c>
    </row>
    <row r="10" spans="4:15">
      <c r="D10" s="1158" t="s">
        <v>1089</v>
      </c>
      <c r="E10" s="1153">
        <v>403.62200000000001</v>
      </c>
      <c r="F10" s="1151">
        <v>556.745</v>
      </c>
      <c r="G10" s="1152">
        <v>111.027</v>
      </c>
      <c r="H10" s="1152">
        <v>87.355000000000004</v>
      </c>
      <c r="I10" s="1156">
        <v>358.363</v>
      </c>
      <c r="J10" s="1129" t="s">
        <v>182</v>
      </c>
      <c r="K10" s="1155">
        <v>100.182</v>
      </c>
      <c r="L10" s="1155">
        <v>110.30200000000001</v>
      </c>
      <c r="M10" s="1152">
        <v>72.31</v>
      </c>
      <c r="N10" s="1152">
        <v>26.231999999999999</v>
      </c>
      <c r="O10" s="1156">
        <v>11.76</v>
      </c>
    </row>
    <row r="11" spans="4:15">
      <c r="D11" s="1158" t="s">
        <v>1087</v>
      </c>
      <c r="E11" s="1153">
        <v>371.76900000000001</v>
      </c>
      <c r="F11" s="1151">
        <v>470.10700000000003</v>
      </c>
      <c r="G11" s="1152">
        <v>144.36500000000001</v>
      </c>
      <c r="H11" s="1152">
        <v>273.435</v>
      </c>
      <c r="I11" s="1156">
        <v>52.307000000000002</v>
      </c>
      <c r="J11" s="1129" t="s">
        <v>183</v>
      </c>
      <c r="K11" s="1155">
        <v>83.831999999999994</v>
      </c>
      <c r="L11" s="1155">
        <v>91.561999999999998</v>
      </c>
      <c r="M11" s="1152">
        <v>55.331000000000003</v>
      </c>
      <c r="N11" s="1152">
        <v>29.084</v>
      </c>
      <c r="O11" s="1156">
        <v>7.1470000000000002</v>
      </c>
    </row>
    <row r="12" spans="4:15">
      <c r="D12" s="1163" t="s">
        <v>1088</v>
      </c>
      <c r="E12" s="1153">
        <v>223.35</v>
      </c>
      <c r="F12" s="1151">
        <v>311.25400000000002</v>
      </c>
      <c r="G12" s="1152">
        <v>115.13200000000001</v>
      </c>
      <c r="H12" s="1152">
        <v>171.60599999999999</v>
      </c>
      <c r="I12" s="1156">
        <v>24.515999999999998</v>
      </c>
      <c r="J12" s="1129" t="s">
        <v>632</v>
      </c>
      <c r="K12" s="1155">
        <v>0.53900000000000003</v>
      </c>
      <c r="L12" s="1155">
        <v>0.68899999999999995</v>
      </c>
      <c r="M12" s="1152">
        <v>0.30399999999999999</v>
      </c>
      <c r="N12" s="1152">
        <v>0.14499999999999999</v>
      </c>
      <c r="O12" s="1156">
        <v>0.24</v>
      </c>
    </row>
    <row r="13" spans="4:15" ht="13.8" thickBot="1">
      <c r="D13" s="1162" t="s">
        <v>1090</v>
      </c>
      <c r="E13" s="1386">
        <v>193.59</v>
      </c>
      <c r="F13" s="1385">
        <v>295.46100000000001</v>
      </c>
      <c r="G13" s="1115">
        <v>84.1</v>
      </c>
      <c r="H13" s="1115">
        <v>80.683999999999997</v>
      </c>
      <c r="I13" s="1116">
        <v>130.67699999999999</v>
      </c>
      <c r="J13" s="1161" t="s">
        <v>631</v>
      </c>
      <c r="K13" s="1157">
        <v>270.19299999999998</v>
      </c>
      <c r="L13" s="1157">
        <v>276.53800000000001</v>
      </c>
      <c r="M13" s="1115">
        <v>117.232</v>
      </c>
      <c r="N13" s="1115">
        <v>159.30600000000001</v>
      </c>
      <c r="O13" s="1116">
        <v>0</v>
      </c>
    </row>
  </sheetData>
  <mergeCells count="9">
    <mergeCell ref="J2:J3"/>
    <mergeCell ref="K2:K3"/>
    <mergeCell ref="L2:L3"/>
    <mergeCell ref="M2:O2"/>
    <mergeCell ref="D1:O1"/>
    <mergeCell ref="E2:E3"/>
    <mergeCell ref="F2:F3"/>
    <mergeCell ref="D2:D3"/>
    <mergeCell ref="G2:I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workbookViewId="0">
      <selection activeCell="H2" sqref="H2"/>
    </sheetView>
  </sheetViews>
  <sheetFormatPr defaultRowHeight="13.2"/>
  <cols>
    <col min="3" max="6" width="10.44140625" bestFit="1" customWidth="1"/>
    <col min="7" max="7" width="9.5546875" bestFit="1" customWidth="1"/>
    <col min="8" max="10" width="9.5546875" style="352" customWidth="1"/>
    <col min="12" max="14" width="9.5546875" bestFit="1" customWidth="1"/>
  </cols>
  <sheetData>
    <row r="2" spans="2:10" ht="13.8" thickBot="1">
      <c r="B2" s="1583" t="s">
        <v>1066</v>
      </c>
      <c r="C2" s="1584"/>
      <c r="D2" s="1584"/>
      <c r="E2" s="1584"/>
      <c r="F2" s="1584"/>
      <c r="G2" s="352"/>
      <c r="J2"/>
    </row>
    <row r="3" spans="2:10" s="352" customFormat="1" ht="13.8" thickBot="1">
      <c r="B3" s="28"/>
      <c r="C3" s="446">
        <v>2012</v>
      </c>
      <c r="D3" s="189">
        <v>2013</v>
      </c>
      <c r="E3" s="189">
        <v>2014</v>
      </c>
      <c r="F3" s="255">
        <v>2015</v>
      </c>
    </row>
    <row r="4" spans="2:10" s="352" customFormat="1">
      <c r="B4" s="1063" t="s">
        <v>146</v>
      </c>
      <c r="C4" s="1085">
        <v>13356700</v>
      </c>
      <c r="D4" s="983">
        <v>14524800</v>
      </c>
      <c r="E4" s="983">
        <v>17711800</v>
      </c>
      <c r="F4" s="984">
        <v>15091700</v>
      </c>
    </row>
    <row r="5" spans="2:10" s="352" customFormat="1">
      <c r="B5" s="1083" t="s">
        <v>629</v>
      </c>
      <c r="C5" s="1086">
        <v>16494500</v>
      </c>
      <c r="D5" s="1087">
        <v>17340700</v>
      </c>
      <c r="E5" s="1087">
        <v>19469900</v>
      </c>
      <c r="F5" s="1088">
        <v>21528000</v>
      </c>
    </row>
    <row r="6" spans="2:10" s="352" customFormat="1" ht="13.8" thickBot="1">
      <c r="B6" s="1084" t="s">
        <v>630</v>
      </c>
      <c r="C6" s="1089">
        <f>C4-C5</f>
        <v>-3137800</v>
      </c>
      <c r="D6" s="1090">
        <f>D4-D5</f>
        <v>-2815900</v>
      </c>
      <c r="E6" s="1090">
        <f>E4-E5</f>
        <v>-1758100</v>
      </c>
      <c r="F6" s="1091">
        <f>F4-F5</f>
        <v>-6436300</v>
      </c>
    </row>
    <row r="7" spans="2:10">
      <c r="B7" s="1582" t="s">
        <v>623</v>
      </c>
      <c r="C7" s="1582"/>
      <c r="D7" s="1582"/>
      <c r="E7" s="1582"/>
      <c r="F7" s="1582"/>
      <c r="G7" s="352"/>
      <c r="J7"/>
    </row>
    <row r="8" spans="2:10">
      <c r="B8" s="1582"/>
      <c r="C8" s="1582"/>
      <c r="D8" s="1582"/>
      <c r="E8" s="1582"/>
      <c r="F8" s="1582"/>
      <c r="G8" s="352"/>
      <c r="J8"/>
    </row>
  </sheetData>
  <mergeCells count="2">
    <mergeCell ref="B7:F8"/>
    <mergeCell ref="B2:F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I27" sqref="I27"/>
    </sheetView>
  </sheetViews>
  <sheetFormatPr defaultRowHeight="13.2"/>
  <cols>
    <col min="5" max="5" width="13.21875" customWidth="1"/>
    <col min="6" max="6" width="7" customWidth="1"/>
    <col min="7" max="7" width="7.88671875" customWidth="1"/>
    <col min="8" max="8" width="8.21875" customWidth="1"/>
    <col min="9" max="9" width="7.5546875" customWidth="1"/>
    <col min="10" max="10" width="8.109375" customWidth="1"/>
    <col min="14" max="14" width="10.88671875" customWidth="1"/>
    <col min="15" max="15" width="10.6640625" customWidth="1"/>
    <col min="16" max="16" width="11.44140625" customWidth="1"/>
  </cols>
  <sheetData>
    <row r="2" spans="1:10" ht="13.8" thickBot="1">
      <c r="E2" s="1388" t="s">
        <v>1173</v>
      </c>
      <c r="F2" s="1388"/>
      <c r="G2" s="1388"/>
      <c r="H2" s="1388"/>
      <c r="I2" s="1388"/>
      <c r="J2" s="1388"/>
    </row>
    <row r="3" spans="1:10">
      <c r="A3" s="352"/>
      <c r="E3" s="356" t="s">
        <v>627</v>
      </c>
      <c r="F3" s="359">
        <v>2013</v>
      </c>
      <c r="G3" s="353">
        <v>2015</v>
      </c>
      <c r="H3" s="1585">
        <v>2016</v>
      </c>
      <c r="I3" s="1586"/>
      <c r="J3" s="1587"/>
    </row>
    <row r="4" spans="1:10" s="352" customFormat="1" ht="13.8" thickBot="1">
      <c r="E4" s="31"/>
      <c r="F4" s="355" t="s">
        <v>266</v>
      </c>
      <c r="G4" s="354" t="s">
        <v>266</v>
      </c>
      <c r="H4" s="354" t="s">
        <v>266</v>
      </c>
      <c r="I4" s="354" t="s">
        <v>625</v>
      </c>
      <c r="J4" s="540" t="s">
        <v>626</v>
      </c>
    </row>
    <row r="5" spans="1:10">
      <c r="E5" s="789" t="s">
        <v>279</v>
      </c>
      <c r="F5" s="548">
        <v>698.94500000000005</v>
      </c>
      <c r="G5" s="549">
        <v>1045.876</v>
      </c>
      <c r="H5" s="549">
        <v>2258</v>
      </c>
      <c r="I5" s="549">
        <v>1149</v>
      </c>
      <c r="J5" s="53">
        <v>1110</v>
      </c>
    </row>
    <row r="6" spans="1:10">
      <c r="E6" s="1127" t="s">
        <v>624</v>
      </c>
      <c r="F6" s="542">
        <v>623.52200000000005</v>
      </c>
      <c r="G6" s="541">
        <v>965.32899999999995</v>
      </c>
      <c r="H6" s="541">
        <v>2093</v>
      </c>
      <c r="I6" s="541">
        <v>1091</v>
      </c>
      <c r="J6" s="56">
        <v>1003</v>
      </c>
    </row>
    <row r="7" spans="1:10">
      <c r="E7" s="1127" t="s">
        <v>361</v>
      </c>
      <c r="F7" s="542">
        <v>431.65899999999999</v>
      </c>
      <c r="G7" s="541">
        <v>727.58799999999997</v>
      </c>
      <c r="H7" s="541">
        <v>1645</v>
      </c>
      <c r="I7" s="546">
        <v>1020</v>
      </c>
      <c r="J7" s="56">
        <v>625</v>
      </c>
    </row>
    <row r="8" spans="1:10" ht="13.8" customHeight="1">
      <c r="E8" s="1127" t="s">
        <v>22</v>
      </c>
      <c r="F8" s="542">
        <v>35.247</v>
      </c>
      <c r="G8" s="541">
        <v>35.164999999999999</v>
      </c>
      <c r="H8" s="541">
        <v>43.234999999999999</v>
      </c>
      <c r="I8" s="541">
        <v>26.210999999999999</v>
      </c>
      <c r="J8" s="56">
        <v>17.024000000000001</v>
      </c>
    </row>
    <row r="9" spans="1:10" ht="16.2" customHeight="1">
      <c r="E9" s="1197" t="s">
        <v>348</v>
      </c>
      <c r="F9" s="547">
        <v>73.143000000000001</v>
      </c>
      <c r="G9" s="546">
        <v>94.677000000000007</v>
      </c>
      <c r="H9" s="546">
        <v>190</v>
      </c>
      <c r="I9" s="546">
        <v>22</v>
      </c>
      <c r="J9" s="1387">
        <v>168</v>
      </c>
    </row>
    <row r="10" spans="1:10">
      <c r="E10" s="1127" t="s">
        <v>11</v>
      </c>
      <c r="F10" s="542">
        <v>15.151</v>
      </c>
      <c r="G10" s="541">
        <v>12.227</v>
      </c>
      <c r="H10" s="541">
        <v>25</v>
      </c>
      <c r="I10" s="541">
        <v>12.523</v>
      </c>
      <c r="J10" s="56">
        <v>11.615</v>
      </c>
    </row>
    <row r="11" spans="1:10" ht="13.8" thickBot="1">
      <c r="E11" s="1128" t="s">
        <v>293</v>
      </c>
      <c r="F11" s="154">
        <v>10.53</v>
      </c>
      <c r="G11" s="150">
        <v>9.1219999999999999</v>
      </c>
      <c r="H11" s="150">
        <v>16.992000000000001</v>
      </c>
      <c r="I11" s="150">
        <v>9.0549999999999997</v>
      </c>
      <c r="J11" s="155">
        <v>7.9370000000000003</v>
      </c>
    </row>
    <row r="12" spans="1:10" ht="13.2" customHeight="1">
      <c r="E12" s="1588" t="s">
        <v>628</v>
      </c>
      <c r="F12" s="1588"/>
      <c r="G12" s="1588"/>
      <c r="H12" s="1588"/>
      <c r="I12" s="1588"/>
      <c r="J12" s="1588"/>
    </row>
    <row r="13" spans="1:10">
      <c r="E13" s="1589"/>
      <c r="F13" s="1589"/>
      <c r="G13" s="1589"/>
      <c r="H13" s="1589"/>
      <c r="I13" s="1589"/>
      <c r="J13" s="1589"/>
    </row>
    <row r="14" spans="1:10">
      <c r="E14" s="1589"/>
      <c r="F14" s="1589"/>
      <c r="G14" s="1589"/>
      <c r="H14" s="1589"/>
      <c r="I14" s="1589"/>
      <c r="J14" s="1589"/>
    </row>
  </sheetData>
  <mergeCells count="3">
    <mergeCell ref="H3:J3"/>
    <mergeCell ref="E2:J2"/>
    <mergeCell ref="E12:J1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6"/>
  <sheetViews>
    <sheetView workbookViewId="0">
      <selection activeCell="H25" sqref="H25"/>
    </sheetView>
  </sheetViews>
  <sheetFormatPr defaultRowHeight="13.2"/>
  <sheetData>
    <row r="2" spans="4:11" ht="13.8" thickBot="1">
      <c r="D2" s="1418" t="s">
        <v>1067</v>
      </c>
      <c r="E2" s="1418"/>
      <c r="F2" s="1418"/>
      <c r="G2" s="1418"/>
      <c r="H2" s="1418"/>
      <c r="I2" s="1418"/>
      <c r="J2" s="1418"/>
      <c r="K2" s="1418"/>
    </row>
    <row r="3" spans="4:11">
      <c r="D3" s="1389" t="s">
        <v>149</v>
      </c>
      <c r="E3" s="1390"/>
      <c r="F3" s="1390"/>
      <c r="G3" s="952">
        <v>2011</v>
      </c>
      <c r="H3" s="952">
        <v>2012</v>
      </c>
      <c r="I3" s="952">
        <v>2013</v>
      </c>
      <c r="J3" s="952">
        <v>2014</v>
      </c>
      <c r="K3" s="949">
        <v>2015</v>
      </c>
    </row>
    <row r="4" spans="4:11">
      <c r="D4" s="1590" t="s">
        <v>979</v>
      </c>
      <c r="E4" s="1591"/>
      <c r="F4" s="1591"/>
      <c r="G4" s="793">
        <v>0.56999999999999995</v>
      </c>
      <c r="H4" s="793">
        <v>1.08</v>
      </c>
      <c r="I4" s="793">
        <v>1.18</v>
      </c>
      <c r="J4" s="793">
        <v>2.86</v>
      </c>
      <c r="K4" s="835">
        <v>2.23</v>
      </c>
    </row>
    <row r="5" spans="4:11" ht="13.8" thickBot="1">
      <c r="D5" s="1394" t="s">
        <v>980</v>
      </c>
      <c r="E5" s="1392"/>
      <c r="F5" s="1392"/>
      <c r="G5" s="795">
        <v>2.85</v>
      </c>
      <c r="H5" s="795">
        <v>2.0099999999999998</v>
      </c>
      <c r="I5" s="795">
        <v>2.98</v>
      </c>
      <c r="J5" s="795">
        <v>9.1999999999999993</v>
      </c>
      <c r="K5" s="744">
        <v>19.350000000000001</v>
      </c>
    </row>
    <row r="6" spans="4:11">
      <c r="D6" s="1353" t="s">
        <v>1151</v>
      </c>
      <c r="E6" s="955"/>
      <c r="F6" s="955"/>
      <c r="G6" s="955"/>
      <c r="H6" s="955"/>
      <c r="I6" s="955"/>
      <c r="J6" s="955"/>
      <c r="K6" s="955"/>
    </row>
  </sheetData>
  <mergeCells count="4">
    <mergeCell ref="D2:K2"/>
    <mergeCell ref="D3:F3"/>
    <mergeCell ref="D4:F4"/>
    <mergeCell ref="D5:F5"/>
  </mergeCells>
  <phoneticPr fontId="1"/>
  <hyperlinks>
    <hyperlink ref="D6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2"/>
  <sheetViews>
    <sheetView workbookViewId="0">
      <selection activeCell="H6" sqref="H6"/>
    </sheetView>
  </sheetViews>
  <sheetFormatPr defaultRowHeight="13.2"/>
  <cols>
    <col min="4" max="4" width="22.33203125" customWidth="1"/>
    <col min="5" max="5" width="11.33203125" customWidth="1"/>
    <col min="6" max="6" width="12.6640625" customWidth="1"/>
  </cols>
  <sheetData>
    <row r="6" spans="4:6" ht="13.8" thickBot="1">
      <c r="D6" s="1418" t="s">
        <v>1070</v>
      </c>
      <c r="E6" s="1418"/>
      <c r="F6" s="1418"/>
    </row>
    <row r="7" spans="4:6">
      <c r="D7" s="948" t="s">
        <v>783</v>
      </c>
      <c r="E7" s="952" t="s">
        <v>981</v>
      </c>
      <c r="F7" s="949" t="s">
        <v>982</v>
      </c>
    </row>
    <row r="8" spans="4:6">
      <c r="D8" s="777" t="s">
        <v>983</v>
      </c>
      <c r="E8" s="793">
        <v>26629</v>
      </c>
      <c r="F8" s="835">
        <v>32600</v>
      </c>
    </row>
    <row r="9" spans="4:6">
      <c r="D9" s="777" t="s">
        <v>991</v>
      </c>
      <c r="E9" s="793">
        <v>550</v>
      </c>
      <c r="F9" s="835">
        <v>869</v>
      </c>
    </row>
    <row r="10" spans="4:6">
      <c r="D10" s="777" t="s">
        <v>984</v>
      </c>
      <c r="E10" s="793">
        <v>1845</v>
      </c>
      <c r="F10" s="835">
        <v>3640</v>
      </c>
    </row>
    <row r="11" spans="4:6">
      <c r="D11" s="777" t="s">
        <v>990</v>
      </c>
      <c r="E11" s="793">
        <v>13000</v>
      </c>
      <c r="F11" s="835">
        <v>9650</v>
      </c>
    </row>
    <row r="12" spans="4:6" ht="13.8" thickBot="1">
      <c r="D12" s="950" t="s">
        <v>992</v>
      </c>
      <c r="E12" s="823">
        <f>E11/E9</f>
        <v>23.636363636363637</v>
      </c>
      <c r="F12" s="1016">
        <f>F11/F9</f>
        <v>11.104718066743382</v>
      </c>
    </row>
    <row r="22" spans="1:1">
      <c r="A22" s="955"/>
    </row>
  </sheetData>
  <mergeCells count="1">
    <mergeCell ref="D6:F6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12"/>
  <sheetViews>
    <sheetView workbookViewId="0">
      <selection activeCell="D4" sqref="D4:I10"/>
    </sheetView>
  </sheetViews>
  <sheetFormatPr defaultRowHeight="13.2"/>
  <cols>
    <col min="4" max="4" width="14.77734375" customWidth="1"/>
  </cols>
  <sheetData>
    <row r="4" spans="4:9" ht="13.8" thickBot="1">
      <c r="D4" s="1388" t="s">
        <v>1153</v>
      </c>
      <c r="E4" s="1388"/>
      <c r="F4" s="1388"/>
      <c r="G4" s="1388"/>
      <c r="H4" s="1388"/>
      <c r="I4" s="1388"/>
    </row>
    <row r="5" spans="4:9">
      <c r="D5" s="948" t="s">
        <v>985</v>
      </c>
      <c r="E5" s="596">
        <v>2011</v>
      </c>
      <c r="F5" s="596">
        <v>2012</v>
      </c>
      <c r="G5" s="596">
        <v>2013</v>
      </c>
      <c r="H5" s="596">
        <v>2014</v>
      </c>
      <c r="I5" s="597">
        <v>2015</v>
      </c>
    </row>
    <row r="6" spans="4:9">
      <c r="D6" s="777" t="s">
        <v>986</v>
      </c>
      <c r="E6" s="793">
        <v>5</v>
      </c>
      <c r="F6" s="793">
        <v>15</v>
      </c>
      <c r="G6" s="793">
        <v>18</v>
      </c>
      <c r="H6" s="793">
        <v>19</v>
      </c>
      <c r="I6" s="835">
        <v>21</v>
      </c>
    </row>
    <row r="7" spans="4:9">
      <c r="D7" s="777" t="s">
        <v>987</v>
      </c>
      <c r="E7" s="793">
        <v>28</v>
      </c>
      <c r="F7" s="793">
        <v>30</v>
      </c>
      <c r="G7" s="793">
        <v>34</v>
      </c>
      <c r="H7" s="793">
        <v>34</v>
      </c>
      <c r="I7" s="840" t="s">
        <v>25</v>
      </c>
    </row>
    <row r="8" spans="4:9" ht="13.8" thickBot="1">
      <c r="D8" s="950" t="s">
        <v>988</v>
      </c>
      <c r="E8" s="795">
        <v>92</v>
      </c>
      <c r="F8" s="795">
        <v>121</v>
      </c>
      <c r="G8" s="795">
        <v>140</v>
      </c>
      <c r="H8" s="795">
        <v>146</v>
      </c>
      <c r="I8" s="842" t="s">
        <v>25</v>
      </c>
    </row>
    <row r="9" spans="4:9" ht="13.2" customHeight="1">
      <c r="D9" s="1435" t="s">
        <v>1152</v>
      </c>
      <c r="E9" s="1435"/>
      <c r="F9" s="1435"/>
      <c r="G9" s="1435"/>
      <c r="H9" s="1435"/>
      <c r="I9" s="1435"/>
    </row>
    <row r="10" spans="4:9">
      <c r="D10" s="1436"/>
      <c r="E10" s="1436"/>
      <c r="F10" s="1436"/>
      <c r="G10" s="1436"/>
      <c r="H10" s="1436"/>
      <c r="I10" s="1436"/>
    </row>
    <row r="11" spans="4:9">
      <c r="D11" s="1354"/>
      <c r="E11" s="1354"/>
      <c r="F11" s="1354"/>
      <c r="G11" s="1354"/>
      <c r="H11" s="1354"/>
      <c r="I11" s="1354"/>
    </row>
    <row r="12" spans="4:9">
      <c r="D12" s="1354"/>
      <c r="E12" s="1354"/>
      <c r="F12" s="1354"/>
      <c r="G12" s="1354"/>
      <c r="H12" s="1354"/>
      <c r="I12" s="1354"/>
    </row>
  </sheetData>
  <mergeCells count="2">
    <mergeCell ref="D4:I4"/>
    <mergeCell ref="D9:I10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2:U9"/>
  <sheetViews>
    <sheetView workbookViewId="0">
      <selection activeCell="H28" sqref="H28"/>
    </sheetView>
  </sheetViews>
  <sheetFormatPr defaultRowHeight="13.2"/>
  <cols>
    <col min="1" max="1" width="8.88671875" style="259"/>
    <col min="2" max="2" width="15.21875" style="259" customWidth="1"/>
    <col min="3" max="3" width="7.5546875" style="259" customWidth="1"/>
    <col min="4" max="4" width="8" style="259" customWidth="1"/>
    <col min="5" max="5" width="7" style="259" customWidth="1"/>
    <col min="6" max="6" width="15.44140625" style="259" customWidth="1"/>
    <col min="7" max="7" width="7.88671875" style="259" customWidth="1"/>
    <col min="8" max="8" width="7" style="259" customWidth="1"/>
    <col min="9" max="9" width="7.21875" style="259" customWidth="1"/>
    <col min="10" max="10" width="8.88671875" style="259"/>
    <col min="11" max="11" width="14.109375" style="259" customWidth="1"/>
    <col min="12" max="12" width="7.6640625" style="259" customWidth="1"/>
    <col min="13" max="13" width="7.44140625" style="259" customWidth="1"/>
    <col min="14" max="14" width="6.21875" style="259" customWidth="1"/>
    <col min="15" max="16384" width="8.88671875" style="259"/>
  </cols>
  <sheetData>
    <row r="2" spans="2:21" ht="13.8" thickBot="1">
      <c r="B2" s="1592" t="s">
        <v>1167</v>
      </c>
      <c r="C2" s="1592"/>
      <c r="D2" s="1592"/>
      <c r="E2" s="1592"/>
      <c r="F2" s="1592"/>
      <c r="G2" s="1592"/>
      <c r="H2" s="1592"/>
      <c r="I2" s="1592"/>
    </row>
    <row r="3" spans="2:21" ht="13.8" thickBot="1">
      <c r="B3" s="295" t="s">
        <v>189</v>
      </c>
      <c r="C3" s="296">
        <v>2015</v>
      </c>
      <c r="D3" s="297">
        <v>2003</v>
      </c>
      <c r="E3" s="298" t="s">
        <v>247</v>
      </c>
      <c r="F3" s="295" t="s">
        <v>189</v>
      </c>
      <c r="G3" s="296">
        <v>2015</v>
      </c>
      <c r="H3" s="297">
        <v>2003</v>
      </c>
      <c r="I3" s="298" t="s">
        <v>247</v>
      </c>
    </row>
    <row r="4" spans="2:21">
      <c r="B4" s="299" t="s">
        <v>337</v>
      </c>
      <c r="C4" s="1198">
        <v>52239</v>
      </c>
      <c r="D4" s="1199">
        <v>22800</v>
      </c>
      <c r="E4" s="1200">
        <f t="shared" ref="E4:E8" si="0">C4/D4</f>
        <v>2.2911842105263158</v>
      </c>
      <c r="F4" s="1201" t="s">
        <v>341</v>
      </c>
      <c r="G4" s="1202">
        <v>9768</v>
      </c>
      <c r="H4" s="201">
        <v>4431</v>
      </c>
      <c r="I4" s="202">
        <f>G4/H4</f>
        <v>2.2044685172647256</v>
      </c>
    </row>
    <row r="5" spans="2:21">
      <c r="B5" s="1201" t="s">
        <v>338</v>
      </c>
      <c r="C5" s="1202">
        <v>3346</v>
      </c>
      <c r="D5" s="1203">
        <v>1135</v>
      </c>
      <c r="E5" s="1204">
        <f t="shared" si="0"/>
        <v>2.9480176211453744</v>
      </c>
      <c r="F5" s="1201" t="s">
        <v>342</v>
      </c>
      <c r="G5" s="1202">
        <v>30553</v>
      </c>
      <c r="H5" s="201">
        <v>20786</v>
      </c>
      <c r="I5" s="202">
        <f>G5/H5</f>
        <v>1.4698835754834985</v>
      </c>
    </row>
    <row r="6" spans="2:21">
      <c r="B6" s="1201" t="s">
        <v>339</v>
      </c>
      <c r="C6" s="1202">
        <v>2904</v>
      </c>
      <c r="D6" s="1203">
        <v>1011</v>
      </c>
      <c r="E6" s="1204">
        <f t="shared" si="0"/>
        <v>2.8724035608308607</v>
      </c>
      <c r="F6" s="1211" t="s">
        <v>1113</v>
      </c>
      <c r="G6" s="1202">
        <v>51352</v>
      </c>
      <c r="H6" s="201">
        <v>28305</v>
      </c>
      <c r="I6" s="202">
        <f>G6/H6</f>
        <v>1.8142377671789436</v>
      </c>
    </row>
    <row r="7" spans="2:21">
      <c r="B7" s="1201" t="s">
        <v>340</v>
      </c>
      <c r="C7" s="1202">
        <v>2068</v>
      </c>
      <c r="D7" s="1203">
        <v>478</v>
      </c>
      <c r="E7" s="1204">
        <f t="shared" si="0"/>
        <v>4.3263598326359833</v>
      </c>
      <c r="F7" s="1212" t="s">
        <v>344</v>
      </c>
      <c r="G7" s="1209">
        <v>38294</v>
      </c>
      <c r="H7" s="300">
        <v>22800</v>
      </c>
      <c r="I7" s="301">
        <f>G7/H7</f>
        <v>1.679561403508772</v>
      </c>
    </row>
    <row r="8" spans="2:21" ht="13.8" thickBot="1">
      <c r="B8" s="1205" t="s">
        <v>133</v>
      </c>
      <c r="C8" s="1206">
        <v>5815</v>
      </c>
      <c r="D8" s="1207">
        <v>2349</v>
      </c>
      <c r="E8" s="1208">
        <f t="shared" si="0"/>
        <v>2.4755214985100045</v>
      </c>
      <c r="F8" s="1213" t="s">
        <v>22</v>
      </c>
      <c r="G8" s="1210">
        <v>34629</v>
      </c>
      <c r="H8" s="302">
        <v>35137</v>
      </c>
      <c r="I8" s="303">
        <f>G8/H8</f>
        <v>0.98554230583145974</v>
      </c>
    </row>
    <row r="9" spans="2:21">
      <c r="B9" s="1353" t="s">
        <v>1168</v>
      </c>
      <c r="M9" s="1593"/>
      <c r="N9" s="1593"/>
      <c r="O9" s="1593"/>
      <c r="P9" s="1593"/>
      <c r="Q9" s="1593"/>
      <c r="R9" s="1593"/>
      <c r="S9" s="1593"/>
      <c r="T9" s="1593"/>
      <c r="U9" s="1593"/>
    </row>
  </sheetData>
  <mergeCells count="2">
    <mergeCell ref="B2:I2"/>
    <mergeCell ref="M9:U9"/>
  </mergeCells>
  <phoneticPr fontId="1"/>
  <hyperlinks>
    <hyperlink ref="B8" r:id="rId1" tooltip="時系列データへ" display="http://www.globalnote.jp/p-cotime/?dno=8870&amp;c_code=764&amp;post_no=1339"/>
    <hyperlink ref="B9" r:id="rId2"/>
  </hyperlinks>
  <pageMargins left="0.7" right="0.7" top="0.75" bottom="0.75" header="0.3" footer="0.3"/>
  <pageSetup paperSize="9" orientation="portrait" horizontalDpi="4294967293" verticalDpi="0" r:id="rId3"/>
  <drawing r:id="rId4"/>
  <legacyDrawing r:id="rId5"/>
  <controls>
    <mc:AlternateContent xmlns:mc="http://schemas.openxmlformats.org/markup-compatibility/2006">
      <mc:Choice Requires="x14">
        <control shapeId="79873" r:id="rId6" name="Control 1">
          <controlPr defaultSize="0" r:id="rId7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12</xdr:col>
                <xdr:colOff>228600</xdr:colOff>
                <xdr:row>9</xdr:row>
                <xdr:rowOff>45720</xdr:rowOff>
              </to>
            </anchor>
          </controlPr>
        </control>
      </mc:Choice>
      <mc:Fallback>
        <control shapeId="79873" r:id="rId6" name="Control 1"/>
      </mc:Fallback>
    </mc:AlternateContent>
    <mc:AlternateContent xmlns:mc="http://schemas.openxmlformats.org/markup-compatibility/2006">
      <mc:Choice Requires="x14">
        <control shapeId="79874" r:id="rId8" name="Control 2">
          <controlPr defaultSize="0" r:id="rId7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12</xdr:col>
                <xdr:colOff>228600</xdr:colOff>
                <xdr:row>9</xdr:row>
                <xdr:rowOff>45720</xdr:rowOff>
              </to>
            </anchor>
          </controlPr>
        </control>
      </mc:Choice>
      <mc:Fallback>
        <control shapeId="79874" r:id="rId8" name="Control 2"/>
      </mc:Fallback>
    </mc:AlternateContent>
    <mc:AlternateContent xmlns:mc="http://schemas.openxmlformats.org/markup-compatibility/2006">
      <mc:Choice Requires="x14">
        <control shapeId="79875" r:id="rId9" name="Control 3">
          <controlPr defaultSize="0" r:id="rId7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12</xdr:col>
                <xdr:colOff>228600</xdr:colOff>
                <xdr:row>9</xdr:row>
                <xdr:rowOff>45720</xdr:rowOff>
              </to>
            </anchor>
          </controlPr>
        </control>
      </mc:Choice>
      <mc:Fallback>
        <control shapeId="79875" r:id="rId9" name="Control 3"/>
      </mc:Fallback>
    </mc:AlternateContent>
    <mc:AlternateContent xmlns:mc="http://schemas.openxmlformats.org/markup-compatibility/2006">
      <mc:Choice Requires="x14">
        <control shapeId="79876" r:id="rId10" name="Control 4">
          <controlPr defaultSize="0" r:id="rId7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12</xdr:col>
                <xdr:colOff>228600</xdr:colOff>
                <xdr:row>9</xdr:row>
                <xdr:rowOff>45720</xdr:rowOff>
              </to>
            </anchor>
          </controlPr>
        </control>
      </mc:Choice>
      <mc:Fallback>
        <control shapeId="79876" r:id="rId10" name="Control 4"/>
      </mc:Fallback>
    </mc:AlternateContent>
    <mc:AlternateContent xmlns:mc="http://schemas.openxmlformats.org/markup-compatibility/2006">
      <mc:Choice Requires="x14">
        <control shapeId="79877" r:id="rId11" name="Control 5">
          <controlPr defaultSize="0" r:id="rId7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12</xdr:col>
                <xdr:colOff>228600</xdr:colOff>
                <xdr:row>9</xdr:row>
                <xdr:rowOff>45720</xdr:rowOff>
              </to>
            </anchor>
          </controlPr>
        </control>
      </mc:Choice>
      <mc:Fallback>
        <control shapeId="79877" r:id="rId11" name="Control 5"/>
      </mc:Fallback>
    </mc:AlternateContent>
    <mc:AlternateContent xmlns:mc="http://schemas.openxmlformats.org/markup-compatibility/2006">
      <mc:Choice Requires="x14">
        <control shapeId="79878" r:id="rId12" name="Control 6">
          <controlPr defaultSize="0" r:id="rId7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12</xdr:col>
                <xdr:colOff>228600</xdr:colOff>
                <xdr:row>9</xdr:row>
                <xdr:rowOff>45720</xdr:rowOff>
              </to>
            </anchor>
          </controlPr>
        </control>
      </mc:Choice>
      <mc:Fallback>
        <control shapeId="79878" r:id="rId12" name="Control 6"/>
      </mc:Fallback>
    </mc:AlternateContent>
    <mc:AlternateContent xmlns:mc="http://schemas.openxmlformats.org/markup-compatibility/2006">
      <mc:Choice Requires="x14">
        <control shapeId="79879" r:id="rId13" name="Control 7">
          <controlPr defaultSize="0" r:id="rId7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12</xdr:col>
                <xdr:colOff>228600</xdr:colOff>
                <xdr:row>9</xdr:row>
                <xdr:rowOff>45720</xdr:rowOff>
              </to>
            </anchor>
          </controlPr>
        </control>
      </mc:Choice>
      <mc:Fallback>
        <control shapeId="79879" r:id="rId13" name="Control 7"/>
      </mc:Fallback>
    </mc:AlternateContent>
    <mc:AlternateContent xmlns:mc="http://schemas.openxmlformats.org/markup-compatibility/2006">
      <mc:Choice Requires="x14">
        <control shapeId="79880" r:id="rId14" name="Control 8">
          <controlPr defaultSize="0" r:id="rId7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12</xdr:col>
                <xdr:colOff>228600</xdr:colOff>
                <xdr:row>9</xdr:row>
                <xdr:rowOff>45720</xdr:rowOff>
              </to>
            </anchor>
          </controlPr>
        </control>
      </mc:Choice>
      <mc:Fallback>
        <control shapeId="79880" r:id="rId14" name="Control 8"/>
      </mc:Fallback>
    </mc:AlternateContent>
    <mc:AlternateContent xmlns:mc="http://schemas.openxmlformats.org/markup-compatibility/2006">
      <mc:Choice Requires="x14">
        <control shapeId="79881" r:id="rId15" name="Control 9">
          <controlPr defaultSize="0" r:id="rId7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12</xdr:col>
                <xdr:colOff>228600</xdr:colOff>
                <xdr:row>9</xdr:row>
                <xdr:rowOff>45720</xdr:rowOff>
              </to>
            </anchor>
          </controlPr>
        </control>
      </mc:Choice>
      <mc:Fallback>
        <control shapeId="79881" r:id="rId15" name="Control 9"/>
      </mc:Fallback>
    </mc:AlternateContent>
  </control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8"/>
    </sheetView>
  </sheetViews>
  <sheetFormatPr defaultRowHeight="13.2"/>
  <cols>
    <col min="1" max="1" width="13.21875" style="259" customWidth="1"/>
    <col min="2" max="2" width="10" style="259" customWidth="1"/>
    <col min="3" max="3" width="9.88671875" style="259" customWidth="1"/>
    <col min="4" max="4" width="9.44140625" style="259" customWidth="1"/>
    <col min="5" max="5" width="8.44140625" style="259" customWidth="1"/>
    <col min="6" max="6" width="8.33203125" style="259" customWidth="1"/>
    <col min="7" max="7" width="8.77734375" style="259" customWidth="1"/>
    <col min="8" max="16384" width="8.88671875" style="259"/>
  </cols>
  <sheetData>
    <row r="1" spans="1:7" ht="13.8" thickBot="1">
      <c r="A1" s="1594" t="s">
        <v>1159</v>
      </c>
      <c r="B1" s="1594"/>
      <c r="C1" s="1594"/>
      <c r="D1" s="1594"/>
      <c r="E1" s="1594"/>
      <c r="F1" s="1594"/>
      <c r="G1" s="1594"/>
    </row>
    <row r="2" spans="1:7" ht="13.8" thickBot="1">
      <c r="A2" s="33" t="s">
        <v>345</v>
      </c>
      <c r="B2" s="304" t="s">
        <v>346</v>
      </c>
      <c r="C2" s="305" t="s">
        <v>103</v>
      </c>
      <c r="D2" s="306" t="s">
        <v>347</v>
      </c>
      <c r="E2" s="307" t="s">
        <v>348</v>
      </c>
      <c r="F2" s="308" t="s">
        <v>349</v>
      </c>
      <c r="G2" s="309" t="s">
        <v>23</v>
      </c>
    </row>
    <row r="3" spans="1:7">
      <c r="A3" s="311" t="s">
        <v>1155</v>
      </c>
      <c r="B3" s="312">
        <v>5535</v>
      </c>
      <c r="C3" s="313">
        <v>30996</v>
      </c>
      <c r="D3" s="314">
        <v>255462</v>
      </c>
      <c r="E3" s="29">
        <v>102152</v>
      </c>
      <c r="F3" s="314">
        <v>68838</v>
      </c>
      <c r="G3" s="29">
        <v>91678</v>
      </c>
    </row>
    <row r="4" spans="1:7">
      <c r="A4" s="198" t="s">
        <v>1154</v>
      </c>
      <c r="B4" s="316">
        <v>9125</v>
      </c>
      <c r="C4" s="673" t="s">
        <v>351</v>
      </c>
      <c r="D4" s="317" t="s">
        <v>352</v>
      </c>
      <c r="E4" s="318" t="s">
        <v>353</v>
      </c>
      <c r="F4" s="317" t="s">
        <v>354</v>
      </c>
      <c r="G4" s="318" t="s">
        <v>355</v>
      </c>
    </row>
    <row r="5" spans="1:7">
      <c r="A5" s="198" t="s">
        <v>1156</v>
      </c>
      <c r="B5" s="319">
        <f>B4/B3</f>
        <v>1.6485998193315266</v>
      </c>
      <c r="C5" s="320">
        <f>45215/30996</f>
        <v>1.4587366111756355</v>
      </c>
      <c r="D5" s="319">
        <f>8770/255462</f>
        <v>3.4329959054575629E-2</v>
      </c>
      <c r="E5" s="320">
        <f>3188/102152</f>
        <v>3.1208395332445769E-2</v>
      </c>
      <c r="F5" s="319">
        <f>6444/68838</f>
        <v>9.3611086899677509E-2</v>
      </c>
      <c r="G5" s="321">
        <f>404/91678</f>
        <v>4.4067278954601974E-3</v>
      </c>
    </row>
    <row r="6" spans="1:7">
      <c r="A6" s="323" t="s">
        <v>1157</v>
      </c>
      <c r="B6" s="324">
        <v>15231</v>
      </c>
      <c r="C6" s="325">
        <v>25700</v>
      </c>
      <c r="D6" s="326" t="s">
        <v>356</v>
      </c>
      <c r="E6" s="325">
        <v>5361</v>
      </c>
      <c r="F6" s="327">
        <v>29880</v>
      </c>
      <c r="G6" s="322">
        <v>7944</v>
      </c>
    </row>
    <row r="7" spans="1:7" ht="13.8" thickBot="1">
      <c r="A7" s="328" t="s">
        <v>1158</v>
      </c>
      <c r="B7" s="329">
        <f>B6/B3</f>
        <v>2.7517615176151762</v>
      </c>
      <c r="C7" s="330">
        <f>25700/30996</f>
        <v>0.8291392437733901</v>
      </c>
      <c r="D7" s="331">
        <f>9435/255462</f>
        <v>3.6933085938417452E-2</v>
      </c>
      <c r="E7" s="330">
        <f>5361/102152</f>
        <v>5.2480617119586501E-2</v>
      </c>
      <c r="F7" s="331">
        <f>29880/68838</f>
        <v>0.43406258171358841</v>
      </c>
      <c r="G7" s="330">
        <f>7944/91678</f>
        <v>8.6651104954296565E-2</v>
      </c>
    </row>
    <row r="8" spans="1:7">
      <c r="A8" s="1123" t="s">
        <v>1129</v>
      </c>
      <c r="B8" s="171"/>
      <c r="C8" s="332" t="s">
        <v>1128</v>
      </c>
      <c r="D8" s="332" t="s">
        <v>357</v>
      </c>
      <c r="E8" s="332" t="s">
        <v>358</v>
      </c>
      <c r="F8" s="332" t="s">
        <v>357</v>
      </c>
      <c r="G8" s="332" t="s">
        <v>359</v>
      </c>
    </row>
    <row r="9" spans="1:7">
      <c r="A9" s="333"/>
    </row>
  </sheetData>
  <mergeCells count="1">
    <mergeCell ref="A1:G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A2" sqref="A2:K13"/>
    </sheetView>
  </sheetViews>
  <sheetFormatPr defaultRowHeight="13.2"/>
  <cols>
    <col min="1" max="1" width="3.5546875" style="259" customWidth="1"/>
    <col min="2" max="2" width="8.88671875" style="259"/>
    <col min="3" max="3" width="3.33203125" style="259" customWidth="1"/>
    <col min="4" max="4" width="9" style="259" customWidth="1"/>
    <col min="5" max="5" width="8.21875" style="259" customWidth="1"/>
    <col min="6" max="6" width="8.88671875" style="259" customWidth="1"/>
    <col min="7" max="7" width="8.44140625" style="259" customWidth="1"/>
    <col min="8" max="8" width="8.33203125" style="259" customWidth="1"/>
    <col min="9" max="9" width="8" style="259" customWidth="1"/>
    <col min="10" max="10" width="8.21875" style="259" customWidth="1"/>
    <col min="11" max="11" width="8.5546875" style="259" customWidth="1"/>
    <col min="12" max="16384" width="8.88671875" style="259"/>
  </cols>
  <sheetData>
    <row r="2" spans="1:11" ht="13.8" customHeight="1" thickBot="1">
      <c r="A2" s="1388" t="s">
        <v>1160</v>
      </c>
      <c r="B2" s="1388"/>
      <c r="C2" s="1388"/>
      <c r="D2" s="1388"/>
      <c r="E2" s="1388"/>
      <c r="F2" s="1388"/>
      <c r="G2" s="1388"/>
      <c r="H2" s="1388"/>
      <c r="I2" s="1388"/>
      <c r="J2" s="1388"/>
      <c r="K2" s="1388"/>
    </row>
    <row r="3" spans="1:11" s="610" customFormat="1">
      <c r="A3" s="1560" t="s">
        <v>345</v>
      </c>
      <c r="B3" s="1464"/>
      <c r="C3" s="1467"/>
      <c r="D3" s="1599" t="s">
        <v>285</v>
      </c>
      <c r="E3" s="1601" t="s">
        <v>103</v>
      </c>
      <c r="F3" s="1464" t="s">
        <v>347</v>
      </c>
      <c r="G3" s="1464" t="s">
        <v>360</v>
      </c>
      <c r="H3" s="1464" t="s">
        <v>134</v>
      </c>
      <c r="I3" s="1464" t="s">
        <v>23</v>
      </c>
      <c r="J3" s="1601" t="s">
        <v>22</v>
      </c>
      <c r="K3" s="1604" t="s">
        <v>361</v>
      </c>
    </row>
    <row r="4" spans="1:11" ht="13.8" thickBot="1">
      <c r="A4" s="1562"/>
      <c r="B4" s="1603"/>
      <c r="C4" s="1606"/>
      <c r="D4" s="1600"/>
      <c r="E4" s="1602"/>
      <c r="F4" s="1603"/>
      <c r="G4" s="1603"/>
      <c r="H4" s="1603"/>
      <c r="I4" s="1603"/>
      <c r="J4" s="1602"/>
      <c r="K4" s="1605"/>
    </row>
    <row r="5" spans="1:11">
      <c r="A5" s="1494" t="s">
        <v>739</v>
      </c>
      <c r="B5" s="1595" t="s">
        <v>285</v>
      </c>
      <c r="C5" s="1596"/>
      <c r="D5" s="674"/>
      <c r="E5" s="685">
        <v>1171</v>
      </c>
      <c r="F5" s="685">
        <v>2732</v>
      </c>
      <c r="G5" s="685">
        <v>673</v>
      </c>
      <c r="H5" s="685">
        <v>516</v>
      </c>
      <c r="I5" s="686">
        <v>418</v>
      </c>
      <c r="J5" s="684">
        <v>789</v>
      </c>
      <c r="K5" s="681">
        <v>2106</v>
      </c>
    </row>
    <row r="6" spans="1:11">
      <c r="A6" s="1561"/>
      <c r="B6" s="1597" t="s">
        <v>362</v>
      </c>
      <c r="C6" s="1598"/>
      <c r="D6" s="687">
        <v>12931</v>
      </c>
      <c r="E6" s="675"/>
      <c r="F6" s="676">
        <v>2788</v>
      </c>
      <c r="G6" s="676">
        <v>722</v>
      </c>
      <c r="H6" s="676">
        <v>1344</v>
      </c>
      <c r="I6" s="678">
        <v>230</v>
      </c>
      <c r="J6" s="682">
        <v>484</v>
      </c>
      <c r="K6" s="678">
        <v>1677</v>
      </c>
    </row>
    <row r="7" spans="1:11">
      <c r="A7" s="1561"/>
      <c r="B7" s="1597" t="s">
        <v>363</v>
      </c>
      <c r="C7" s="1598"/>
      <c r="D7" s="1609" t="s">
        <v>738</v>
      </c>
      <c r="E7" s="1607" t="s">
        <v>733</v>
      </c>
      <c r="F7" s="1610"/>
      <c r="G7" s="1607" t="s">
        <v>734</v>
      </c>
      <c r="H7" s="1607" t="s">
        <v>735</v>
      </c>
      <c r="I7" s="1608" t="s">
        <v>364</v>
      </c>
      <c r="J7" s="1615" t="s">
        <v>736</v>
      </c>
      <c r="K7" s="1608" t="s">
        <v>737</v>
      </c>
    </row>
    <row r="8" spans="1:11" s="610" customFormat="1">
      <c r="A8" s="1561"/>
      <c r="B8" s="1597"/>
      <c r="C8" s="1598"/>
      <c r="D8" s="1609"/>
      <c r="E8" s="1607"/>
      <c r="F8" s="1610"/>
      <c r="G8" s="1607"/>
      <c r="H8" s="1607"/>
      <c r="I8" s="1608"/>
      <c r="J8" s="1615"/>
      <c r="K8" s="1608"/>
    </row>
    <row r="9" spans="1:11">
      <c r="A9" s="1561"/>
      <c r="B9" s="1597" t="s">
        <v>348</v>
      </c>
      <c r="C9" s="1598"/>
      <c r="D9" s="688">
        <v>181</v>
      </c>
      <c r="E9" s="676">
        <v>156</v>
      </c>
      <c r="F9" s="676">
        <v>48</v>
      </c>
      <c r="G9" s="675"/>
      <c r="H9" s="676">
        <v>44</v>
      </c>
      <c r="I9" s="678">
        <v>32</v>
      </c>
      <c r="J9" s="682">
        <v>496</v>
      </c>
      <c r="K9" s="678">
        <v>491</v>
      </c>
    </row>
    <row r="10" spans="1:11">
      <c r="A10" s="1561"/>
      <c r="B10" s="1597" t="s">
        <v>365</v>
      </c>
      <c r="C10" s="1598"/>
      <c r="D10" s="687">
        <v>937</v>
      </c>
      <c r="E10" s="676">
        <v>3423</v>
      </c>
      <c r="F10" s="676">
        <v>469</v>
      </c>
      <c r="G10" s="676" t="s">
        <v>366</v>
      </c>
      <c r="H10" s="675"/>
      <c r="I10" s="678">
        <v>751</v>
      </c>
      <c r="J10" s="682">
        <v>1382</v>
      </c>
      <c r="K10" s="678">
        <v>7935</v>
      </c>
    </row>
    <row r="11" spans="1:11" ht="13.8" thickBot="1">
      <c r="A11" s="1561"/>
      <c r="B11" s="1597" t="s">
        <v>367</v>
      </c>
      <c r="C11" s="1598"/>
      <c r="D11" s="689">
        <v>237</v>
      </c>
      <c r="E11" s="679">
        <v>347</v>
      </c>
      <c r="F11" s="679">
        <v>62</v>
      </c>
      <c r="G11" s="679">
        <v>100</v>
      </c>
      <c r="H11" s="679">
        <v>215</v>
      </c>
      <c r="I11" s="680"/>
      <c r="J11" s="682">
        <v>648</v>
      </c>
      <c r="K11" s="678">
        <v>1781</v>
      </c>
    </row>
    <row r="12" spans="1:11">
      <c r="A12" s="1561"/>
      <c r="B12" s="1613" t="s">
        <v>22</v>
      </c>
      <c r="C12" s="1614"/>
      <c r="D12" s="684">
        <v>789</v>
      </c>
      <c r="E12" s="677">
        <v>305</v>
      </c>
      <c r="F12" s="677">
        <v>205</v>
      </c>
      <c r="G12" s="677">
        <v>268</v>
      </c>
      <c r="H12" s="677">
        <v>797</v>
      </c>
      <c r="I12" s="677">
        <v>185</v>
      </c>
      <c r="J12" s="675"/>
      <c r="K12" s="678">
        <v>4994</v>
      </c>
    </row>
    <row r="13" spans="1:11" ht="13.8" thickBot="1">
      <c r="A13" s="1562"/>
      <c r="B13" s="1611" t="s">
        <v>361</v>
      </c>
      <c r="C13" s="1612"/>
      <c r="D13" s="683">
        <v>905</v>
      </c>
      <c r="E13" s="679">
        <v>1075</v>
      </c>
      <c r="F13" s="679">
        <v>545</v>
      </c>
      <c r="G13" s="679">
        <v>1000</v>
      </c>
      <c r="H13" s="679">
        <v>641</v>
      </c>
      <c r="I13" s="679">
        <v>2161</v>
      </c>
      <c r="J13" s="679">
        <v>2498</v>
      </c>
      <c r="K13" s="680"/>
    </row>
  </sheetData>
  <mergeCells count="27">
    <mergeCell ref="B13:C13"/>
    <mergeCell ref="B11:C11"/>
    <mergeCell ref="B12:C12"/>
    <mergeCell ref="I7:I8"/>
    <mergeCell ref="J7:J8"/>
    <mergeCell ref="K7:K8"/>
    <mergeCell ref="B7:C8"/>
    <mergeCell ref="D7:D8"/>
    <mergeCell ref="E7:E8"/>
    <mergeCell ref="F7:F8"/>
    <mergeCell ref="G7:G8"/>
    <mergeCell ref="A2:K2"/>
    <mergeCell ref="B5:C5"/>
    <mergeCell ref="B6:C6"/>
    <mergeCell ref="B9:C9"/>
    <mergeCell ref="B10:C10"/>
    <mergeCell ref="D3:D4"/>
    <mergeCell ref="E3:E4"/>
    <mergeCell ref="F3:F4"/>
    <mergeCell ref="G3:G4"/>
    <mergeCell ref="H3:H4"/>
    <mergeCell ref="I3:I4"/>
    <mergeCell ref="J3:J4"/>
    <mergeCell ref="K3:K4"/>
    <mergeCell ref="A3:C4"/>
    <mergeCell ref="A5:A13"/>
    <mergeCell ref="H7:H8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4"/>
  <sheetViews>
    <sheetView workbookViewId="0">
      <selection activeCell="E26" sqref="E26"/>
    </sheetView>
  </sheetViews>
  <sheetFormatPr defaultRowHeight="13.2"/>
  <cols>
    <col min="4" max="4" width="12.44140625" customWidth="1"/>
    <col min="5" max="5" width="12.33203125" customWidth="1"/>
    <col min="6" max="6" width="13" customWidth="1"/>
    <col min="7" max="7" width="11.88671875" customWidth="1"/>
    <col min="8" max="8" width="13.109375" customWidth="1"/>
  </cols>
  <sheetData>
    <row r="4" spans="4:8" ht="13.8" thickBot="1">
      <c r="D4" s="1481" t="s">
        <v>994</v>
      </c>
      <c r="E4" s="1481"/>
      <c r="F4" s="1481"/>
      <c r="G4" s="1481"/>
      <c r="H4" s="1481"/>
    </row>
    <row r="5" spans="4:8">
      <c r="D5" s="860" t="s">
        <v>924</v>
      </c>
      <c r="E5" s="861" t="s">
        <v>913</v>
      </c>
      <c r="F5" s="861" t="s">
        <v>926</v>
      </c>
      <c r="G5" s="785" t="s">
        <v>346</v>
      </c>
      <c r="H5" s="914" t="s">
        <v>921</v>
      </c>
    </row>
    <row r="6" spans="4:8" ht="13.8" thickBot="1">
      <c r="D6" s="743">
        <v>15.98</v>
      </c>
      <c r="E6" s="795">
        <v>15.96</v>
      </c>
      <c r="F6" s="795">
        <v>13.92</v>
      </c>
      <c r="G6" s="795">
        <v>11.75</v>
      </c>
      <c r="H6" s="744">
        <v>11.52</v>
      </c>
    </row>
    <row r="7" spans="4:8">
      <c r="D7" s="918" t="s">
        <v>907</v>
      </c>
      <c r="E7" s="859" t="s">
        <v>927</v>
      </c>
      <c r="F7" s="916" t="s">
        <v>928</v>
      </c>
      <c r="G7" s="859" t="s">
        <v>130</v>
      </c>
      <c r="H7" s="864" t="s">
        <v>908</v>
      </c>
    </row>
    <row r="8" spans="4:8" ht="13.8" thickBot="1">
      <c r="D8" s="743">
        <v>10.37</v>
      </c>
      <c r="E8" s="795">
        <v>9.89</v>
      </c>
      <c r="F8" s="795">
        <v>9.1999999999999993</v>
      </c>
      <c r="G8" s="795">
        <v>8.7200000000000006</v>
      </c>
      <c r="H8" s="744">
        <v>8.41</v>
      </c>
    </row>
    <row r="9" spans="4:8" ht="13.8" thickBot="1">
      <c r="D9" s="1388" t="s">
        <v>993</v>
      </c>
      <c r="E9" s="1388"/>
      <c r="F9" s="1388"/>
      <c r="G9" s="1388"/>
      <c r="H9" s="1388"/>
    </row>
    <row r="10" spans="4:8">
      <c r="D10" s="860" t="s">
        <v>913</v>
      </c>
      <c r="E10" s="785" t="s">
        <v>921</v>
      </c>
      <c r="F10" s="861" t="s">
        <v>926</v>
      </c>
      <c r="G10" s="861" t="s">
        <v>925</v>
      </c>
      <c r="H10" s="914" t="s">
        <v>346</v>
      </c>
    </row>
    <row r="11" spans="4:8" ht="13.8" thickBot="1">
      <c r="D11" s="743">
        <v>20.23</v>
      </c>
      <c r="E11" s="795">
        <v>17.37</v>
      </c>
      <c r="F11" s="795">
        <v>16.61</v>
      </c>
      <c r="G11" s="795">
        <v>15.24</v>
      </c>
      <c r="H11" s="744">
        <v>14.65</v>
      </c>
    </row>
    <row r="12" spans="4:8">
      <c r="D12" s="863" t="s">
        <v>908</v>
      </c>
      <c r="E12" s="859" t="s">
        <v>924</v>
      </c>
      <c r="F12" s="916" t="s">
        <v>928</v>
      </c>
      <c r="G12" s="859" t="s">
        <v>927</v>
      </c>
      <c r="H12" s="917" t="s">
        <v>907</v>
      </c>
    </row>
    <row r="13" spans="4:8" ht="13.8" thickBot="1">
      <c r="D13" s="743">
        <v>13.86</v>
      </c>
      <c r="E13" s="795">
        <v>12.36</v>
      </c>
      <c r="F13" s="795">
        <v>12.02</v>
      </c>
      <c r="G13" s="795">
        <v>11.68</v>
      </c>
      <c r="H13" s="915">
        <v>9.3699999999999992</v>
      </c>
    </row>
    <row r="14" spans="4:8">
      <c r="D14" s="862" t="s">
        <v>929</v>
      </c>
      <c r="E14" s="862"/>
      <c r="F14" s="862"/>
      <c r="G14" s="862"/>
      <c r="H14" s="862"/>
    </row>
  </sheetData>
  <mergeCells count="2">
    <mergeCell ref="D4:H4"/>
    <mergeCell ref="D9:H9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workbookViewId="0">
      <selection activeCell="P2" sqref="P2"/>
    </sheetView>
  </sheetViews>
  <sheetFormatPr defaultRowHeight="13.2"/>
  <cols>
    <col min="1" max="1" width="8.88671875" style="812"/>
    <col min="2" max="2" width="4.5546875" style="812" customWidth="1"/>
    <col min="3" max="3" width="6.88671875" style="812" customWidth="1"/>
    <col min="4" max="4" width="7.33203125" style="812" customWidth="1"/>
    <col min="5" max="5" width="7.6640625" style="1" customWidth="1"/>
    <col min="6" max="6" width="6.88671875" style="812" customWidth="1"/>
    <col min="7" max="7" width="7.5546875" style="812" customWidth="1"/>
    <col min="8" max="8" width="7.21875" style="812" customWidth="1"/>
    <col min="9" max="9" width="6.88671875" style="812" customWidth="1"/>
    <col min="10" max="10" width="6.77734375" style="812" customWidth="1"/>
    <col min="11" max="11" width="7.6640625" style="812" customWidth="1"/>
    <col min="12" max="12" width="6.88671875" style="812" customWidth="1"/>
    <col min="13" max="13" width="7.109375" style="812" customWidth="1"/>
    <col min="14" max="14" width="7.44140625" style="812" customWidth="1"/>
    <col min="15" max="16384" width="8.88671875" style="812"/>
  </cols>
  <sheetData>
    <row r="1" spans="3:14" ht="13.8" thickBot="1">
      <c r="C1" s="1418" t="s">
        <v>966</v>
      </c>
      <c r="D1" s="1418"/>
      <c r="E1" s="1418"/>
      <c r="F1" s="1418"/>
      <c r="G1" s="1418"/>
      <c r="H1" s="1418"/>
      <c r="I1" s="1418"/>
      <c r="J1" s="1418"/>
      <c r="K1" s="1418"/>
      <c r="L1" s="1418"/>
      <c r="M1" s="1418"/>
      <c r="N1" s="1418"/>
    </row>
    <row r="2" spans="3:14" ht="13.8" thickBot="1">
      <c r="C2" s="33" t="s">
        <v>64</v>
      </c>
      <c r="D2" s="33" t="s">
        <v>149</v>
      </c>
      <c r="E2" s="905" t="s">
        <v>177</v>
      </c>
      <c r="F2" s="903">
        <v>2010</v>
      </c>
      <c r="G2" s="903">
        <v>2012</v>
      </c>
      <c r="H2" s="905">
        <v>2014</v>
      </c>
      <c r="I2" s="33" t="s">
        <v>64</v>
      </c>
      <c r="J2" s="903" t="s">
        <v>149</v>
      </c>
      <c r="K2" s="33" t="s">
        <v>177</v>
      </c>
      <c r="L2" s="33">
        <v>2010</v>
      </c>
      <c r="M2" s="33">
        <v>2012</v>
      </c>
      <c r="N2" s="904">
        <v>2014</v>
      </c>
    </row>
    <row r="3" spans="3:14" ht="13.2" customHeight="1">
      <c r="C3" s="1428" t="s">
        <v>152</v>
      </c>
      <c r="D3" s="32" t="s">
        <v>938</v>
      </c>
      <c r="E3" s="933">
        <v>14254</v>
      </c>
      <c r="F3" s="925">
        <v>13460.86</v>
      </c>
      <c r="G3" s="925">
        <v>12919.87</v>
      </c>
      <c r="H3" s="909">
        <v>22067</v>
      </c>
      <c r="I3" s="1428" t="s">
        <v>150</v>
      </c>
      <c r="J3" s="10" t="s">
        <v>938</v>
      </c>
      <c r="K3" s="938">
        <v>15821</v>
      </c>
      <c r="L3" s="32">
        <v>13240</v>
      </c>
      <c r="M3" s="32">
        <v>17875</v>
      </c>
      <c r="N3" s="932">
        <v>19451</v>
      </c>
    </row>
    <row r="4" spans="3:14">
      <c r="C4" s="1429"/>
      <c r="D4" s="820" t="s">
        <v>147</v>
      </c>
      <c r="E4" s="934">
        <v>0.78476217202188858</v>
      </c>
      <c r="F4" s="927">
        <v>0.86074961035179032</v>
      </c>
      <c r="G4" s="927">
        <v>0.90023506428470246</v>
      </c>
      <c r="H4" s="927">
        <v>0.9051524901436534</v>
      </c>
      <c r="I4" s="1429"/>
      <c r="J4" s="818" t="s">
        <v>147</v>
      </c>
      <c r="K4" s="939">
        <v>0.74849883066809941</v>
      </c>
      <c r="L4" s="939">
        <v>0.66691842900302112</v>
      </c>
      <c r="M4" s="939">
        <v>0.60190209790209792</v>
      </c>
      <c r="N4" s="937">
        <v>0.60454475348311143</v>
      </c>
    </row>
    <row r="5" spans="3:14">
      <c r="C5" s="1429"/>
      <c r="D5" s="820" t="s">
        <v>148</v>
      </c>
      <c r="E5" s="934">
        <v>0.21523782797811142</v>
      </c>
      <c r="F5" s="927">
        <v>0.13925038964820971</v>
      </c>
      <c r="G5" s="927">
        <v>9.9764935715297445E-2</v>
      </c>
      <c r="H5" s="927">
        <v>9.4847509856346587E-2</v>
      </c>
      <c r="I5" s="1429"/>
      <c r="J5" s="818" t="s">
        <v>148</v>
      </c>
      <c r="K5" s="939">
        <v>0.25150116933190064</v>
      </c>
      <c r="L5" s="939">
        <v>0.3330060422960725</v>
      </c>
      <c r="M5" s="939">
        <v>0.39815384615384614</v>
      </c>
      <c r="N5" s="937">
        <v>0.39545524651688857</v>
      </c>
    </row>
    <row r="6" spans="3:14">
      <c r="C6" s="1429"/>
      <c r="D6" s="824" t="s">
        <v>169</v>
      </c>
      <c r="E6" s="935">
        <v>40274</v>
      </c>
      <c r="F6" s="924">
        <v>34393.160000000003</v>
      </c>
      <c r="G6" s="924">
        <v>32661.08</v>
      </c>
      <c r="H6" s="924">
        <v>20418</v>
      </c>
      <c r="I6" s="1429"/>
      <c r="J6" s="902" t="s">
        <v>169</v>
      </c>
      <c r="K6" s="940">
        <v>26401</v>
      </c>
      <c r="L6" s="824">
        <v>30169</v>
      </c>
      <c r="M6" s="824">
        <v>48096</v>
      </c>
      <c r="N6" s="929">
        <v>55383</v>
      </c>
    </row>
    <row r="7" spans="3:14">
      <c r="C7" s="1429"/>
      <c r="D7" s="820" t="s">
        <v>147</v>
      </c>
      <c r="E7" s="934">
        <v>0.71554849282415456</v>
      </c>
      <c r="F7" s="927">
        <v>0.71</v>
      </c>
      <c r="G7" s="927">
        <v>0.68118170005400924</v>
      </c>
      <c r="H7" s="927">
        <v>0.67526540331382079</v>
      </c>
      <c r="I7" s="1429"/>
      <c r="J7" s="818" t="s">
        <v>147</v>
      </c>
      <c r="K7" s="930">
        <v>0.87758039468201965</v>
      </c>
      <c r="L7" s="930">
        <v>0.88478239252212532</v>
      </c>
      <c r="M7" s="930">
        <v>0.88984530938123751</v>
      </c>
      <c r="N7" s="926">
        <v>0.91053211274217716</v>
      </c>
    </row>
    <row r="8" spans="3:14" ht="13.8" thickBot="1">
      <c r="C8" s="1429"/>
      <c r="D8" s="820" t="s">
        <v>148</v>
      </c>
      <c r="E8" s="936">
        <v>0.28445150717584544</v>
      </c>
      <c r="F8" s="928">
        <v>0.28876061402906855</v>
      </c>
      <c r="G8" s="928">
        <v>0.31881829994599076</v>
      </c>
      <c r="H8" s="928">
        <v>0.32473459668617921</v>
      </c>
      <c r="I8" s="1429"/>
      <c r="J8" s="818" t="s">
        <v>148</v>
      </c>
      <c r="K8" s="930">
        <v>0.12241960531798038</v>
      </c>
      <c r="L8" s="930">
        <v>0.11521760747787464</v>
      </c>
      <c r="M8" s="930">
        <v>0.11015469061876247</v>
      </c>
      <c r="N8" s="926">
        <v>8.9467887257822801E-2</v>
      </c>
    </row>
    <row r="9" spans="3:14" ht="13.2" customHeight="1">
      <c r="C9" s="1428" t="s">
        <v>151</v>
      </c>
      <c r="D9" s="32" t="s">
        <v>938</v>
      </c>
      <c r="E9" s="933">
        <v>164718</v>
      </c>
      <c r="F9" s="909">
        <v>167997</v>
      </c>
      <c r="G9" s="909">
        <v>200996</v>
      </c>
      <c r="H9" s="798">
        <v>220757</v>
      </c>
      <c r="I9" s="1428" t="s">
        <v>178</v>
      </c>
      <c r="J9" s="558" t="s">
        <v>938</v>
      </c>
      <c r="K9" s="938">
        <v>6054</v>
      </c>
      <c r="L9" s="32">
        <v>6225</v>
      </c>
      <c r="M9" s="32">
        <v>7078</v>
      </c>
      <c r="N9" s="932">
        <v>8350</v>
      </c>
    </row>
    <row r="10" spans="3:14">
      <c r="C10" s="1429"/>
      <c r="D10" s="820" t="s">
        <v>147</v>
      </c>
      <c r="E10" s="934">
        <v>0.81206061268349539</v>
      </c>
      <c r="F10" s="927">
        <v>0.81555027768353006</v>
      </c>
      <c r="G10" s="927">
        <v>0.80415530657326517</v>
      </c>
      <c r="H10" s="930">
        <v>0.80287827792550182</v>
      </c>
      <c r="I10" s="1429"/>
      <c r="J10" s="818" t="s">
        <v>147</v>
      </c>
      <c r="K10" s="930">
        <v>0.58721506442021809</v>
      </c>
      <c r="L10" s="930">
        <v>0.49895582329317267</v>
      </c>
      <c r="M10" s="930">
        <v>0.42695676744843175</v>
      </c>
      <c r="N10" s="926">
        <v>0.4378443113772455</v>
      </c>
    </row>
    <row r="11" spans="3:14">
      <c r="C11" s="1429"/>
      <c r="D11" s="820" t="s">
        <v>148</v>
      </c>
      <c r="E11" s="934">
        <v>0.18793938731650456</v>
      </c>
      <c r="F11" s="927">
        <v>0.18444972231646994</v>
      </c>
      <c r="G11" s="927">
        <v>0.19584469342673486</v>
      </c>
      <c r="H11" s="930">
        <v>0.19712172207449821</v>
      </c>
      <c r="I11" s="1429"/>
      <c r="J11" s="818" t="s">
        <v>148</v>
      </c>
      <c r="K11" s="930">
        <v>0.41278493557978196</v>
      </c>
      <c r="L11" s="930">
        <v>0.50104417670682733</v>
      </c>
      <c r="M11" s="930">
        <v>0.57304323255156819</v>
      </c>
      <c r="N11" s="926">
        <v>0.56215568862275445</v>
      </c>
    </row>
    <row r="12" spans="3:14">
      <c r="C12" s="1429"/>
      <c r="D12" s="824" t="s">
        <v>169</v>
      </c>
      <c r="E12" s="935">
        <v>119837</v>
      </c>
      <c r="F12" s="913">
        <v>110049</v>
      </c>
      <c r="G12" s="913">
        <v>129903</v>
      </c>
      <c r="H12" s="910">
        <v>145677</v>
      </c>
      <c r="I12" s="1429"/>
      <c r="J12" s="902" t="s">
        <v>169</v>
      </c>
      <c r="K12" s="940">
        <v>5684</v>
      </c>
      <c r="L12" s="824">
        <v>5439</v>
      </c>
      <c r="M12" s="824">
        <v>4690</v>
      </c>
      <c r="N12" s="929">
        <v>4646</v>
      </c>
    </row>
    <row r="13" spans="3:14">
      <c r="C13" s="1429"/>
      <c r="D13" s="820" t="s">
        <v>147</v>
      </c>
      <c r="E13" s="934">
        <v>0.77225731618782179</v>
      </c>
      <c r="F13" s="927">
        <v>0.7871311870166926</v>
      </c>
      <c r="G13" s="927">
        <v>0.77240710376203781</v>
      </c>
      <c r="H13" s="930">
        <v>0.76049753907617534</v>
      </c>
      <c r="I13" s="1429"/>
      <c r="J13" s="818" t="s">
        <v>147</v>
      </c>
      <c r="K13" s="930">
        <v>0.98557353976073192</v>
      </c>
      <c r="L13" s="930">
        <v>0.98510755653612792</v>
      </c>
      <c r="M13" s="930">
        <v>0.98272921108742006</v>
      </c>
      <c r="N13" s="926">
        <v>0.98170469220835122</v>
      </c>
    </row>
    <row r="14" spans="3:14" ht="13.8" thickBot="1">
      <c r="C14" s="1430"/>
      <c r="D14" s="839" t="s">
        <v>148</v>
      </c>
      <c r="E14" s="936">
        <v>0.22774268381217821</v>
      </c>
      <c r="F14" s="928">
        <v>0.21286881298330743</v>
      </c>
      <c r="G14" s="928">
        <v>0.22759289623796217</v>
      </c>
      <c r="H14" s="931">
        <v>0.23950246092382463</v>
      </c>
      <c r="I14" s="1430"/>
      <c r="J14" s="912" t="s">
        <v>148</v>
      </c>
      <c r="K14" s="931">
        <v>1.4426460239268121E-2</v>
      </c>
      <c r="L14" s="931">
        <v>1.4892443463872035E-2</v>
      </c>
      <c r="M14" s="931">
        <v>1.7270788912579958E-2</v>
      </c>
      <c r="N14" s="87">
        <v>1.8295307791648729E-2</v>
      </c>
    </row>
    <row r="15" spans="3:14" ht="13.2" customHeight="1">
      <c r="C15" s="423" t="s">
        <v>834</v>
      </c>
    </row>
    <row r="20" spans="5:8">
      <c r="E20" s="812"/>
      <c r="H20" s="908"/>
    </row>
    <row r="21" spans="5:8" ht="13.2" customHeight="1"/>
  </sheetData>
  <mergeCells count="5">
    <mergeCell ref="I9:I14"/>
    <mergeCell ref="C1:N1"/>
    <mergeCell ref="I3:I8"/>
    <mergeCell ref="C9:C14"/>
    <mergeCell ref="C3:C8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B2" sqref="B2:G17"/>
    </sheetView>
  </sheetViews>
  <sheetFormatPr defaultRowHeight="13.2"/>
  <cols>
    <col min="2" max="2" width="12.44140625" customWidth="1"/>
    <col min="3" max="3" width="10.109375" customWidth="1"/>
    <col min="4" max="4" width="12.44140625" customWidth="1"/>
    <col min="6" max="6" width="12.109375" customWidth="1"/>
  </cols>
  <sheetData>
    <row r="2" spans="2:13" ht="13.8" thickBot="1">
      <c r="B2" s="1418" t="s">
        <v>1169</v>
      </c>
      <c r="C2" s="1418"/>
      <c r="D2" s="1418"/>
      <c r="E2" s="1418"/>
      <c r="F2" s="1418"/>
      <c r="G2" s="1418"/>
      <c r="H2" s="427"/>
      <c r="I2" s="427"/>
      <c r="J2" s="427"/>
      <c r="K2" s="427"/>
      <c r="L2" s="427"/>
      <c r="M2" s="427"/>
    </row>
    <row r="3" spans="2:13" ht="13.8" thickBot="1">
      <c r="B3" s="1395" t="s">
        <v>745</v>
      </c>
      <c r="C3" s="1461"/>
      <c r="D3" s="1395" t="s">
        <v>744</v>
      </c>
      <c r="E3" s="1397"/>
      <c r="F3" s="1395" t="s">
        <v>743</v>
      </c>
      <c r="G3" s="1397"/>
    </row>
    <row r="4" spans="2:13">
      <c r="B4" s="702" t="s">
        <v>747</v>
      </c>
      <c r="C4" s="703">
        <v>25149</v>
      </c>
      <c r="D4" s="702" t="s">
        <v>746</v>
      </c>
      <c r="E4" s="704">
        <v>42536</v>
      </c>
      <c r="F4" s="702" t="s">
        <v>748</v>
      </c>
      <c r="G4" s="704">
        <v>37301</v>
      </c>
    </row>
    <row r="5" spans="2:13">
      <c r="B5" s="690" t="s">
        <v>293</v>
      </c>
      <c r="C5" s="694">
        <v>18826</v>
      </c>
      <c r="D5" s="690" t="s">
        <v>754</v>
      </c>
      <c r="E5" s="691">
        <v>24936</v>
      </c>
      <c r="F5" s="690" t="s">
        <v>19</v>
      </c>
      <c r="G5" s="691">
        <v>25578</v>
      </c>
    </row>
    <row r="6" spans="2:13">
      <c r="B6" s="690" t="s">
        <v>740</v>
      </c>
      <c r="C6" s="694">
        <v>15423</v>
      </c>
      <c r="D6" s="690" t="s">
        <v>19</v>
      </c>
      <c r="E6" s="691">
        <v>22909</v>
      </c>
      <c r="F6" s="690" t="s">
        <v>754</v>
      </c>
      <c r="G6" s="691">
        <v>23793</v>
      </c>
    </row>
    <row r="7" spans="2:13">
      <c r="B7" s="690" t="s">
        <v>752</v>
      </c>
      <c r="C7" s="694">
        <v>13281</v>
      </c>
      <c r="D7" s="690" t="s">
        <v>293</v>
      </c>
      <c r="E7" s="691">
        <v>20937</v>
      </c>
      <c r="F7" s="690" t="s">
        <v>293</v>
      </c>
      <c r="G7" s="691">
        <v>20834</v>
      </c>
    </row>
    <row r="8" spans="2:13">
      <c r="B8" s="690" t="s">
        <v>756</v>
      </c>
      <c r="C8" s="694">
        <v>12766</v>
      </c>
      <c r="D8" s="690" t="s">
        <v>740</v>
      </c>
      <c r="E8" s="691">
        <v>18292</v>
      </c>
      <c r="F8" s="690" t="s">
        <v>740</v>
      </c>
      <c r="G8" s="691">
        <v>20511</v>
      </c>
    </row>
    <row r="9" spans="2:13" ht="13.8" thickBot="1">
      <c r="B9" s="707" t="s">
        <v>344</v>
      </c>
      <c r="C9" s="698">
        <v>13363</v>
      </c>
      <c r="D9" s="707" t="s">
        <v>344</v>
      </c>
      <c r="E9" s="699">
        <v>16780</v>
      </c>
      <c r="F9" s="707" t="s">
        <v>344</v>
      </c>
      <c r="G9" s="699">
        <v>13974</v>
      </c>
    </row>
    <row r="10" spans="2:13" ht="13.8" thickBot="1">
      <c r="B10" s="1395" t="s">
        <v>742</v>
      </c>
      <c r="C10" s="1397"/>
      <c r="D10" s="1460" t="s">
        <v>741</v>
      </c>
      <c r="E10" s="1461"/>
      <c r="F10" s="1395" t="s">
        <v>48</v>
      </c>
      <c r="G10" s="1397"/>
    </row>
    <row r="11" spans="2:13">
      <c r="B11" s="702" t="s">
        <v>293</v>
      </c>
      <c r="C11" s="704">
        <v>36144</v>
      </c>
      <c r="D11" s="705" t="s">
        <v>293</v>
      </c>
      <c r="E11" s="703">
        <v>56330</v>
      </c>
      <c r="F11" s="706" t="s">
        <v>755</v>
      </c>
      <c r="G11" s="704">
        <v>52888</v>
      </c>
    </row>
    <row r="12" spans="2:13">
      <c r="B12" s="690" t="s">
        <v>749</v>
      </c>
      <c r="C12" s="691">
        <v>35791</v>
      </c>
      <c r="D12" s="696" t="s">
        <v>754</v>
      </c>
      <c r="E12" s="694">
        <v>46569</v>
      </c>
      <c r="F12" s="690" t="s">
        <v>758</v>
      </c>
      <c r="G12" s="691">
        <v>51181</v>
      </c>
    </row>
    <row r="13" spans="2:13">
      <c r="B13" s="690" t="s">
        <v>754</v>
      </c>
      <c r="C13" s="691">
        <v>29870</v>
      </c>
      <c r="D13" s="696" t="s">
        <v>750</v>
      </c>
      <c r="E13" s="694">
        <v>43095</v>
      </c>
      <c r="F13" s="658" t="s">
        <v>753</v>
      </c>
      <c r="G13" s="691">
        <v>42295</v>
      </c>
    </row>
    <row r="14" spans="2:13">
      <c r="B14" s="690" t="s">
        <v>740</v>
      </c>
      <c r="C14" s="691">
        <v>28589</v>
      </c>
      <c r="D14" s="696" t="s">
        <v>740</v>
      </c>
      <c r="E14" s="694">
        <v>35437</v>
      </c>
      <c r="F14" s="708" t="s">
        <v>344</v>
      </c>
      <c r="G14" s="701">
        <v>37066</v>
      </c>
    </row>
    <row r="15" spans="2:13">
      <c r="B15" s="708" t="s">
        <v>344</v>
      </c>
      <c r="C15" s="701">
        <v>27206</v>
      </c>
      <c r="D15" s="709" t="s">
        <v>344</v>
      </c>
      <c r="E15" s="700">
        <v>33233</v>
      </c>
      <c r="F15" s="658" t="s">
        <v>751</v>
      </c>
      <c r="G15" s="691">
        <v>32479</v>
      </c>
    </row>
    <row r="16" spans="2:13" ht="13.8" thickBot="1">
      <c r="B16" s="692" t="s">
        <v>19</v>
      </c>
      <c r="C16" s="693">
        <v>26554</v>
      </c>
      <c r="D16" s="697" t="s">
        <v>19</v>
      </c>
      <c r="E16" s="695">
        <v>32421</v>
      </c>
      <c r="F16" s="656" t="s">
        <v>342</v>
      </c>
      <c r="G16" s="693">
        <v>30993</v>
      </c>
      <c r="M16" t="s">
        <v>757</v>
      </c>
    </row>
    <row r="17" spans="2:2">
      <c r="B17" s="610" t="s">
        <v>1170</v>
      </c>
    </row>
  </sheetData>
  <mergeCells count="7">
    <mergeCell ref="B2:G2"/>
    <mergeCell ref="B3:C3"/>
    <mergeCell ref="D3:E3"/>
    <mergeCell ref="F3:G3"/>
    <mergeCell ref="B10:C10"/>
    <mergeCell ref="D10:E10"/>
    <mergeCell ref="F10:G10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V14"/>
  <sheetViews>
    <sheetView workbookViewId="0">
      <selection activeCell="N5" sqref="N5"/>
    </sheetView>
  </sheetViews>
  <sheetFormatPr defaultRowHeight="15" customHeight="1"/>
  <cols>
    <col min="1" max="1" width="8.88671875" style="340"/>
    <col min="2" max="2" width="12.21875" style="340" customWidth="1"/>
    <col min="3" max="3" width="6.44140625" style="340" customWidth="1"/>
    <col min="4" max="4" width="7.44140625" style="340" customWidth="1"/>
    <col min="5" max="5" width="7.33203125" style="340" customWidth="1"/>
    <col min="6" max="6" width="10.77734375" style="340" customWidth="1"/>
    <col min="7" max="7" width="14.21875" style="340" customWidth="1"/>
    <col min="8" max="8" width="7.21875" style="340" customWidth="1"/>
    <col min="9" max="9" width="7.6640625" style="340" customWidth="1"/>
    <col min="10" max="10" width="6.6640625" style="340" customWidth="1"/>
    <col min="11" max="11" width="10.44140625" style="340" customWidth="1"/>
    <col min="12" max="210" width="8.88671875" style="340"/>
    <col min="211" max="211" width="13.6640625" style="340" customWidth="1"/>
    <col min="212" max="259" width="8.88671875" style="340"/>
    <col min="260" max="260" width="10.88671875" style="340" customWidth="1"/>
    <col min="261" max="272" width="8.88671875" style="340"/>
    <col min="273" max="273" width="10.44140625" style="340" bestFit="1" customWidth="1"/>
    <col min="274" max="16384" width="8.88671875" style="340"/>
  </cols>
  <sheetData>
    <row r="1" spans="2:282" ht="13.2"/>
    <row r="2" spans="2:282" ht="13.2"/>
    <row r="3" spans="2:282" ht="13.2"/>
    <row r="4" spans="2:282" ht="13.2"/>
    <row r="5" spans="2:282" ht="13.8" thickBot="1">
      <c r="B5" s="1616" t="s">
        <v>995</v>
      </c>
      <c r="C5" s="1616"/>
      <c r="D5" s="1616"/>
      <c r="E5" s="1616"/>
      <c r="F5" s="1616"/>
      <c r="G5" s="1616"/>
      <c r="H5" s="1616"/>
      <c r="I5" s="1616"/>
      <c r="J5" s="1616"/>
      <c r="K5" s="1616"/>
      <c r="JV5" s="340" t="s">
        <v>368</v>
      </c>
    </row>
    <row r="6" spans="2:282" ht="18" customHeight="1" thickBot="1">
      <c r="B6" s="1219" t="s">
        <v>369</v>
      </c>
      <c r="C6" s="1218">
        <v>2000</v>
      </c>
      <c r="D6" s="341">
        <v>2010</v>
      </c>
      <c r="E6" s="341">
        <v>2015</v>
      </c>
      <c r="F6" s="1217" t="s">
        <v>1115</v>
      </c>
      <c r="G6" s="1219" t="s">
        <v>369</v>
      </c>
      <c r="H6" s="1218">
        <v>2000</v>
      </c>
      <c r="I6" s="341">
        <v>2010</v>
      </c>
      <c r="J6" s="341">
        <v>2015</v>
      </c>
      <c r="K6" s="1217" t="s">
        <v>1116</v>
      </c>
    </row>
    <row r="7" spans="2:282" ht="15" customHeight="1">
      <c r="B7" s="1220" t="s">
        <v>370</v>
      </c>
      <c r="C7" s="1226">
        <v>769.13990000000001</v>
      </c>
      <c r="D7" s="1227">
        <v>1164.1701</v>
      </c>
      <c r="E7" s="1227">
        <v>1523.1469</v>
      </c>
      <c r="F7" s="1216">
        <f t="shared" ref="F7:F13" si="0">E7/C7</f>
        <v>1.9803249057811199</v>
      </c>
      <c r="G7" s="1223" t="s">
        <v>376</v>
      </c>
      <c r="H7" s="1232">
        <v>18.103200000000001</v>
      </c>
      <c r="I7" s="1233">
        <v>54.444899999999997</v>
      </c>
      <c r="J7" s="1233">
        <v>67.337400000000002</v>
      </c>
      <c r="K7" s="1216">
        <f t="shared" ref="K7:K13" si="1">J7/H7</f>
        <v>3.719640726501392</v>
      </c>
    </row>
    <row r="8" spans="2:282" ht="13.2">
      <c r="B8" s="1221" t="s">
        <v>371</v>
      </c>
      <c r="C8" s="1228">
        <v>34.635599999999997</v>
      </c>
      <c r="D8" s="1229">
        <v>82.8994</v>
      </c>
      <c r="E8" s="1229">
        <v>101.3986</v>
      </c>
      <c r="F8" s="1214">
        <f t="shared" si="0"/>
        <v>2.9275831803115873</v>
      </c>
      <c r="G8" s="1221" t="s">
        <v>377</v>
      </c>
      <c r="H8" s="1234">
        <v>56.475000000000001</v>
      </c>
      <c r="I8" s="1235">
        <v>103.74890000000001</v>
      </c>
      <c r="J8" s="1235">
        <v>117.10769999999999</v>
      </c>
      <c r="K8" s="1214">
        <f t="shared" si="1"/>
        <v>2.0736201859229748</v>
      </c>
    </row>
    <row r="9" spans="2:282" ht="13.2">
      <c r="B9" s="1221" t="s">
        <v>372</v>
      </c>
      <c r="C9" s="1228">
        <v>51.034700000000001</v>
      </c>
      <c r="D9" s="1229">
        <v>88.055800000000005</v>
      </c>
      <c r="E9" s="1229">
        <v>104.35680000000001</v>
      </c>
      <c r="F9" s="1214">
        <f t="shared" si="0"/>
        <v>2.0448204848857738</v>
      </c>
      <c r="G9" s="1221" t="s">
        <v>378</v>
      </c>
      <c r="H9" s="1234">
        <v>131.33160000000001</v>
      </c>
      <c r="I9" s="1235">
        <v>230.62430000000001</v>
      </c>
      <c r="J9" s="1235">
        <v>273.16899999999998</v>
      </c>
      <c r="K9" s="1214">
        <f t="shared" si="1"/>
        <v>2.0799944567796325</v>
      </c>
    </row>
    <row r="10" spans="2:282" ht="13.2">
      <c r="B10" s="1221" t="s">
        <v>373</v>
      </c>
      <c r="C10" s="1228">
        <v>43.433500000000002</v>
      </c>
      <c r="D10" s="1229">
        <v>117.1493</v>
      </c>
      <c r="E10" s="1229">
        <v>210.6164</v>
      </c>
      <c r="F10" s="1214">
        <f t="shared" si="0"/>
        <v>4.8491694199178053</v>
      </c>
      <c r="G10" s="1224" t="s">
        <v>379</v>
      </c>
      <c r="H10" s="1234">
        <v>92.989500000000007</v>
      </c>
      <c r="I10" s="1235">
        <v>52.895099999999999</v>
      </c>
      <c r="J10" s="1235">
        <v>78.917900000000003</v>
      </c>
      <c r="K10" s="1214">
        <f t="shared" si="1"/>
        <v>0.84867538808145004</v>
      </c>
    </row>
    <row r="11" spans="2:282" ht="13.2">
      <c r="B11" s="1221" t="s">
        <v>374</v>
      </c>
      <c r="C11" s="1228">
        <v>28.5975</v>
      </c>
      <c r="D11" s="1229">
        <v>38.757899999999999</v>
      </c>
      <c r="E11" s="1229">
        <v>60.988799999999998</v>
      </c>
      <c r="F11" s="1214">
        <f t="shared" si="0"/>
        <v>2.1326619459742981</v>
      </c>
      <c r="G11" s="1224" t="s">
        <v>380</v>
      </c>
      <c r="H11" s="1234">
        <v>44.497599999999998</v>
      </c>
      <c r="I11" s="1235">
        <v>46.176900000000003</v>
      </c>
      <c r="J11" s="1235">
        <v>47.381</v>
      </c>
      <c r="K11" s="1214">
        <f t="shared" si="1"/>
        <v>1.064799000395527</v>
      </c>
    </row>
    <row r="12" spans="2:282" ht="13.2">
      <c r="B12" s="1221" t="s">
        <v>375</v>
      </c>
      <c r="C12" s="1228">
        <v>3.1837</v>
      </c>
      <c r="D12" s="1229">
        <v>32.287999999999997</v>
      </c>
      <c r="E12" s="1229">
        <v>41.826599999999999</v>
      </c>
      <c r="F12" s="1214">
        <f t="shared" si="0"/>
        <v>13.137732826585419</v>
      </c>
      <c r="G12" s="1224" t="s">
        <v>381</v>
      </c>
      <c r="H12" s="1234">
        <v>38.558500000000002</v>
      </c>
      <c r="I12" s="1235">
        <v>41.719499999999996</v>
      </c>
      <c r="J12" s="1235">
        <v>49.950899999999997</v>
      </c>
      <c r="K12" s="1214">
        <f t="shared" si="1"/>
        <v>1.2954575515126365</v>
      </c>
    </row>
    <row r="13" spans="2:282" ht="13.8" thickBot="1">
      <c r="B13" s="1222" t="s">
        <v>1114</v>
      </c>
      <c r="C13" s="1230">
        <v>24.675000000000001</v>
      </c>
      <c r="D13" s="1231">
        <v>43.006700000000002</v>
      </c>
      <c r="E13" s="1231">
        <v>51.640900000000002</v>
      </c>
      <c r="F13" s="1215">
        <f t="shared" si="0"/>
        <v>2.0928429584599799</v>
      </c>
      <c r="G13" s="1225" t="s">
        <v>382</v>
      </c>
      <c r="H13" s="1236">
        <v>9.4274000000000004</v>
      </c>
      <c r="I13" s="1237">
        <v>9.5790000000000006</v>
      </c>
      <c r="J13" s="1237">
        <v>12.761799999999999</v>
      </c>
      <c r="K13" s="1215">
        <f t="shared" si="1"/>
        <v>1.3536924284532319</v>
      </c>
    </row>
    <row r="14" spans="2:282" s="342" customFormat="1" ht="15" customHeight="1">
      <c r="B14" s="264" t="s">
        <v>383</v>
      </c>
    </row>
  </sheetData>
  <mergeCells count="1">
    <mergeCell ref="B5:K5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0"/>
  <sheetViews>
    <sheetView workbookViewId="0">
      <selection activeCell="L3" sqref="L3"/>
    </sheetView>
  </sheetViews>
  <sheetFormatPr defaultRowHeight="13.2"/>
  <cols>
    <col min="1" max="2" width="8.88671875" style="259"/>
    <col min="3" max="3" width="10.109375" style="259" customWidth="1"/>
    <col min="4" max="16384" width="8.88671875" style="259"/>
  </cols>
  <sheetData>
    <row r="4" spans="2:9" ht="13.2" customHeight="1" thickBot="1">
      <c r="B4" s="1617" t="s">
        <v>996</v>
      </c>
      <c r="C4" s="1617"/>
      <c r="D4" s="1617"/>
      <c r="E4" s="1617"/>
      <c r="F4" s="1617"/>
      <c r="G4" s="1617"/>
      <c r="H4" s="1617"/>
      <c r="I4" s="1617"/>
    </row>
    <row r="5" spans="2:9" s="734" customFormat="1">
      <c r="B5" s="1389" t="s">
        <v>794</v>
      </c>
      <c r="C5" s="1464" t="s">
        <v>795</v>
      </c>
      <c r="D5" s="1464" t="s">
        <v>796</v>
      </c>
      <c r="E5" s="1467" t="s">
        <v>797</v>
      </c>
      <c r="F5" s="1389" t="s">
        <v>149</v>
      </c>
      <c r="G5" s="1464" t="s">
        <v>795</v>
      </c>
      <c r="H5" s="1464" t="s">
        <v>796</v>
      </c>
      <c r="I5" s="1467" t="s">
        <v>279</v>
      </c>
    </row>
    <row r="6" spans="2:9" ht="13.8" thickBot="1">
      <c r="B6" s="1618"/>
      <c r="C6" s="1619"/>
      <c r="D6" s="1619"/>
      <c r="E6" s="1620"/>
      <c r="F6" s="1618"/>
      <c r="G6" s="1619"/>
      <c r="H6" s="1619"/>
      <c r="I6" s="1620"/>
    </row>
    <row r="7" spans="2:9">
      <c r="B7" s="265">
        <v>2010</v>
      </c>
      <c r="C7" s="544">
        <v>1737</v>
      </c>
      <c r="D7" s="544">
        <v>1062</v>
      </c>
      <c r="E7" s="627">
        <v>2800</v>
      </c>
      <c r="F7" s="265">
        <v>2012</v>
      </c>
      <c r="G7" s="544">
        <v>1898</v>
      </c>
      <c r="H7" s="544">
        <v>2272</v>
      </c>
      <c r="I7" s="627">
        <v>4170</v>
      </c>
    </row>
    <row r="8" spans="2:9" ht="13.8" thickBot="1">
      <c r="B8" s="1294">
        <v>2011</v>
      </c>
      <c r="C8" s="1295">
        <v>2144</v>
      </c>
      <c r="D8" s="1295">
        <v>2365</v>
      </c>
      <c r="E8" s="1296">
        <v>4509</v>
      </c>
      <c r="F8" s="743">
        <v>2013</v>
      </c>
      <c r="G8" s="719">
        <v>1748</v>
      </c>
      <c r="H8" s="719">
        <v>2363</v>
      </c>
      <c r="I8" s="744">
        <v>4111</v>
      </c>
    </row>
    <row r="9" spans="2:9" ht="13.2" customHeight="1">
      <c r="B9" s="1621" t="s">
        <v>798</v>
      </c>
      <c r="C9" s="1622"/>
      <c r="D9" s="1622"/>
      <c r="E9" s="1622"/>
      <c r="F9" s="1622"/>
      <c r="G9" s="1622"/>
      <c r="H9" s="1622"/>
      <c r="I9" s="1622"/>
    </row>
    <row r="10" spans="2:9">
      <c r="B10" s="1293"/>
      <c r="C10" s="1293"/>
      <c r="D10" s="1293"/>
      <c r="E10" s="1293"/>
      <c r="F10" s="1293"/>
      <c r="G10" s="1293"/>
      <c r="H10" s="1293"/>
      <c r="I10" s="1293"/>
    </row>
  </sheetData>
  <mergeCells count="10">
    <mergeCell ref="B9:I9"/>
    <mergeCell ref="C5:C6"/>
    <mergeCell ref="D5:D6"/>
    <mergeCell ref="E5:E6"/>
    <mergeCell ref="B5:B6"/>
    <mergeCell ref="B4:I4"/>
    <mergeCell ref="F5:F6"/>
    <mergeCell ref="G5:G6"/>
    <mergeCell ref="H5:H6"/>
    <mergeCell ref="I5:I6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14"/>
  <sheetViews>
    <sheetView workbookViewId="0">
      <selection activeCell="F29" sqref="F29"/>
    </sheetView>
  </sheetViews>
  <sheetFormatPr defaultRowHeight="13.2"/>
  <cols>
    <col min="1" max="3" width="8.88671875" style="259"/>
    <col min="4" max="4" width="12.21875" style="259" customWidth="1"/>
    <col min="5" max="5" width="6.88671875" style="259" customWidth="1"/>
    <col min="6" max="6" width="6.44140625" style="259" customWidth="1"/>
    <col min="7" max="7" width="5.44140625" style="259" customWidth="1"/>
    <col min="8" max="8" width="5.6640625" style="259" customWidth="1"/>
    <col min="9" max="9" width="4.88671875" style="259" customWidth="1"/>
    <col min="10" max="11" width="6.109375" style="259" customWidth="1"/>
    <col min="12" max="12" width="6.21875" style="259" customWidth="1"/>
    <col min="13" max="16384" width="8.88671875" style="259"/>
  </cols>
  <sheetData>
    <row r="4" spans="4:12" ht="13.8" thickBot="1">
      <c r="D4" s="1623" t="s">
        <v>997</v>
      </c>
      <c r="E4" s="1623"/>
      <c r="F4" s="1623"/>
      <c r="G4" s="1623"/>
      <c r="H4" s="1623"/>
      <c r="I4" s="1623"/>
      <c r="J4" s="1623"/>
      <c r="K4" s="1623"/>
      <c r="L4" s="1623"/>
    </row>
    <row r="5" spans="4:12" ht="13.8" thickBot="1">
      <c r="D5" s="745" t="s">
        <v>799</v>
      </c>
      <c r="E5" s="762" t="s">
        <v>10</v>
      </c>
      <c r="F5" s="763" t="s">
        <v>140</v>
      </c>
      <c r="G5" s="763" t="s">
        <v>139</v>
      </c>
      <c r="H5" s="763" t="s">
        <v>138</v>
      </c>
      <c r="I5" s="763" t="s">
        <v>141</v>
      </c>
      <c r="J5" s="763" t="s">
        <v>137</v>
      </c>
      <c r="K5" s="763" t="s">
        <v>127</v>
      </c>
      <c r="L5" s="764" t="s">
        <v>144</v>
      </c>
    </row>
    <row r="6" spans="4:12">
      <c r="D6" s="758" t="s">
        <v>133</v>
      </c>
      <c r="E6" s="759">
        <v>868</v>
      </c>
      <c r="F6" s="760">
        <v>258</v>
      </c>
      <c r="G6" s="760">
        <v>681</v>
      </c>
      <c r="H6" s="760">
        <v>761</v>
      </c>
      <c r="I6" s="760">
        <v>246</v>
      </c>
      <c r="J6" s="760">
        <v>151</v>
      </c>
      <c r="K6" s="760">
        <v>227</v>
      </c>
      <c r="L6" s="761">
        <v>806</v>
      </c>
    </row>
    <row r="7" spans="4:12">
      <c r="D7" s="755" t="s">
        <v>337</v>
      </c>
      <c r="E7" s="753" t="s">
        <v>25</v>
      </c>
      <c r="F7" s="746">
        <v>474</v>
      </c>
      <c r="G7" s="746">
        <v>157</v>
      </c>
      <c r="H7" s="746">
        <v>287</v>
      </c>
      <c r="I7" s="746">
        <v>69</v>
      </c>
      <c r="J7" s="746">
        <v>48</v>
      </c>
      <c r="K7" s="747" t="s">
        <v>25</v>
      </c>
      <c r="L7" s="748">
        <v>1044</v>
      </c>
    </row>
    <row r="8" spans="4:12">
      <c r="D8" s="755" t="s">
        <v>386</v>
      </c>
      <c r="E8" s="753" t="s">
        <v>385</v>
      </c>
      <c r="F8" s="746">
        <v>401</v>
      </c>
      <c r="G8" s="747" t="s">
        <v>25</v>
      </c>
      <c r="H8" s="747" t="s">
        <v>25</v>
      </c>
      <c r="I8" s="746">
        <v>52</v>
      </c>
      <c r="J8" s="746">
        <v>37</v>
      </c>
      <c r="K8" s="747" t="s">
        <v>25</v>
      </c>
      <c r="L8" s="748">
        <v>487</v>
      </c>
    </row>
    <row r="9" spans="4:12">
      <c r="D9" s="756" t="s">
        <v>23</v>
      </c>
      <c r="E9" s="752">
        <v>491</v>
      </c>
      <c r="F9" s="747" t="s">
        <v>25</v>
      </c>
      <c r="G9" s="746">
        <v>212</v>
      </c>
      <c r="H9" s="746">
        <v>149</v>
      </c>
      <c r="I9" s="747" t="s">
        <v>25</v>
      </c>
      <c r="J9" s="746">
        <v>45</v>
      </c>
      <c r="K9" s="746">
        <v>106</v>
      </c>
      <c r="L9" s="749" t="s">
        <v>25</v>
      </c>
    </row>
    <row r="10" spans="4:12">
      <c r="D10" s="755" t="s">
        <v>348</v>
      </c>
      <c r="E10" s="752">
        <v>779</v>
      </c>
      <c r="F10" s="746">
        <v>134</v>
      </c>
      <c r="G10" s="746">
        <v>39</v>
      </c>
      <c r="H10" s="746">
        <v>73</v>
      </c>
      <c r="I10" s="746">
        <v>20</v>
      </c>
      <c r="J10" s="746">
        <v>24</v>
      </c>
      <c r="K10" s="746">
        <v>156</v>
      </c>
      <c r="L10" s="748">
        <v>241</v>
      </c>
    </row>
    <row r="11" spans="4:12">
      <c r="D11" s="755" t="s">
        <v>20</v>
      </c>
      <c r="E11" s="752">
        <v>2086</v>
      </c>
      <c r="F11" s="746">
        <v>580</v>
      </c>
      <c r="G11" s="746">
        <v>487</v>
      </c>
      <c r="H11" s="746">
        <v>623</v>
      </c>
      <c r="I11" s="746">
        <v>246</v>
      </c>
      <c r="J11" s="746">
        <v>136</v>
      </c>
      <c r="K11" s="746">
        <v>680</v>
      </c>
      <c r="L11" s="748">
        <v>637</v>
      </c>
    </row>
    <row r="12" spans="4:12">
      <c r="D12" s="755" t="s">
        <v>19</v>
      </c>
      <c r="E12" s="752">
        <v>1181</v>
      </c>
      <c r="F12" s="746">
        <v>530</v>
      </c>
      <c r="G12" s="746">
        <v>487</v>
      </c>
      <c r="H12" s="746">
        <v>214</v>
      </c>
      <c r="I12" s="747" t="s">
        <v>25</v>
      </c>
      <c r="J12" s="747" t="s">
        <v>25</v>
      </c>
      <c r="K12" s="746">
        <v>358</v>
      </c>
      <c r="L12" s="748">
        <v>574</v>
      </c>
    </row>
    <row r="13" spans="4:12" ht="13.8" thickBot="1">
      <c r="D13" s="757" t="s">
        <v>248</v>
      </c>
      <c r="E13" s="754">
        <v>1033</v>
      </c>
      <c r="F13" s="750">
        <v>258</v>
      </c>
      <c r="G13" s="750">
        <v>214</v>
      </c>
      <c r="H13" s="750">
        <v>163</v>
      </c>
      <c r="I13" s="750">
        <v>103</v>
      </c>
      <c r="J13" s="750">
        <v>77</v>
      </c>
      <c r="K13" s="750">
        <v>231</v>
      </c>
      <c r="L13" s="751">
        <v>376</v>
      </c>
    </row>
    <row r="14" spans="4:12">
      <c r="D14" s="259" t="s">
        <v>384</v>
      </c>
      <c r="H14" s="343"/>
    </row>
  </sheetData>
  <mergeCells count="1">
    <mergeCell ref="D4:L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1" sqref="B1:M11"/>
    </sheetView>
  </sheetViews>
  <sheetFormatPr defaultRowHeight="13.2"/>
  <cols>
    <col min="1" max="1" width="8.88671875" style="259"/>
    <col min="2" max="2" width="6.44140625" style="259" customWidth="1"/>
    <col min="3" max="3" width="7.21875" style="259" customWidth="1"/>
    <col min="4" max="4" width="17" style="259" customWidth="1"/>
    <col min="5" max="5" width="10.33203125" style="259" customWidth="1"/>
    <col min="6" max="6" width="10.44140625" style="259" customWidth="1"/>
    <col min="7" max="7" width="9.44140625" style="259" customWidth="1"/>
    <col min="8" max="12" width="8.88671875" style="259"/>
    <col min="13" max="13" width="10.109375" style="259" customWidth="1"/>
    <col min="14" max="16384" width="8.88671875" style="259"/>
  </cols>
  <sheetData>
    <row r="1" spans="2:13" ht="13.8" thickBot="1">
      <c r="B1" s="1418" t="s">
        <v>998</v>
      </c>
      <c r="C1" s="1418"/>
      <c r="D1" s="1418"/>
      <c r="E1" s="1418"/>
      <c r="F1" s="1418"/>
      <c r="G1" s="1418"/>
      <c r="H1" s="1418"/>
      <c r="I1" s="1418"/>
      <c r="J1" s="1418"/>
      <c r="K1" s="1418"/>
      <c r="L1" s="1418"/>
      <c r="M1" s="1418"/>
    </row>
    <row r="2" spans="2:13" ht="13.8" thickBot="1">
      <c r="B2" s="1395" t="s">
        <v>402</v>
      </c>
      <c r="C2" s="1396"/>
      <c r="D2" s="1461"/>
      <c r="E2" s="33" t="s">
        <v>400</v>
      </c>
      <c r="F2" s="1460" t="s">
        <v>401</v>
      </c>
      <c r="G2" s="1397"/>
      <c r="H2" s="1395" t="s">
        <v>399</v>
      </c>
      <c r="I2" s="1396"/>
      <c r="J2" s="1461"/>
      <c r="K2" s="33" t="s">
        <v>293</v>
      </c>
      <c r="L2" s="1460" t="s">
        <v>401</v>
      </c>
      <c r="M2" s="1397"/>
    </row>
    <row r="3" spans="2:13" ht="13.2" customHeight="1">
      <c r="B3" s="1631" t="s">
        <v>1117</v>
      </c>
      <c r="C3" s="1626" t="s">
        <v>403</v>
      </c>
      <c r="D3" s="1627"/>
      <c r="E3" s="1253">
        <v>3.3486875529212532</v>
      </c>
      <c r="F3" s="1254">
        <v>3.7418845807033363</v>
      </c>
      <c r="G3" s="627"/>
      <c r="H3" s="1628" t="s">
        <v>1120</v>
      </c>
      <c r="I3" s="1595" t="s">
        <v>389</v>
      </c>
      <c r="J3" s="1643"/>
      <c r="K3" s="1238">
        <v>0.29076668077900086</v>
      </c>
      <c r="L3" s="1239">
        <v>0.61659265850945499</v>
      </c>
      <c r="M3" s="627"/>
    </row>
    <row r="4" spans="2:13" ht="13.8" customHeight="1" thickBot="1">
      <c r="B4" s="1632"/>
      <c r="C4" s="1624" t="s">
        <v>404</v>
      </c>
      <c r="D4" s="1625"/>
      <c r="E4" s="365">
        <v>3.7293921310812199</v>
      </c>
      <c r="F4" s="366">
        <v>2.9973492379058979</v>
      </c>
      <c r="G4" s="130"/>
      <c r="H4" s="1559"/>
      <c r="I4" s="1638" t="s">
        <v>407</v>
      </c>
      <c r="J4" s="358" t="s">
        <v>344</v>
      </c>
      <c r="K4" s="363">
        <v>1241.441</v>
      </c>
      <c r="L4" s="360">
        <v>124.44799999999999</v>
      </c>
      <c r="M4" s="351" t="s">
        <v>293</v>
      </c>
    </row>
    <row r="5" spans="2:13">
      <c r="B5" s="1560" t="s">
        <v>1119</v>
      </c>
      <c r="C5" s="1641" t="s">
        <v>408</v>
      </c>
      <c r="D5" s="1240" t="s">
        <v>387</v>
      </c>
      <c r="E5" s="1241">
        <v>1083.3040000000001</v>
      </c>
      <c r="F5" s="1242">
        <v>1095.74</v>
      </c>
      <c r="G5" s="1243" t="s">
        <v>293</v>
      </c>
      <c r="H5" s="1559"/>
      <c r="I5" s="1639"/>
      <c r="J5" s="358" t="s">
        <v>8</v>
      </c>
      <c r="K5" s="363">
        <v>652.13300000000004</v>
      </c>
      <c r="L5" s="360">
        <v>194.43199999999999</v>
      </c>
      <c r="M5" s="351" t="s">
        <v>8</v>
      </c>
    </row>
    <row r="6" spans="2:13">
      <c r="B6" s="1629"/>
      <c r="C6" s="1642"/>
      <c r="D6" s="1244" t="s">
        <v>8</v>
      </c>
      <c r="E6" s="1245">
        <v>554.86500000000001</v>
      </c>
      <c r="F6" s="1246">
        <v>101.44</v>
      </c>
      <c r="G6" s="1247" t="s">
        <v>8</v>
      </c>
      <c r="H6" s="1559"/>
      <c r="I6" s="1639"/>
      <c r="J6" s="358" t="s">
        <v>11</v>
      </c>
      <c r="K6" s="363">
        <v>552.99099999999999</v>
      </c>
      <c r="L6" s="360">
        <v>220.512</v>
      </c>
      <c r="M6" s="351" t="s">
        <v>11</v>
      </c>
    </row>
    <row r="7" spans="2:13">
      <c r="B7" s="1629"/>
      <c r="C7" s="1642"/>
      <c r="D7" s="1244" t="s">
        <v>11</v>
      </c>
      <c r="E7" s="1245">
        <v>949.88</v>
      </c>
      <c r="F7" s="1246">
        <v>164.76</v>
      </c>
      <c r="G7" s="1247" t="s">
        <v>11</v>
      </c>
      <c r="H7" s="1559"/>
      <c r="I7" s="1639"/>
      <c r="J7" s="358" t="s">
        <v>187</v>
      </c>
      <c r="K7" s="363">
        <v>839.428</v>
      </c>
      <c r="L7" s="360">
        <v>264.86399999999998</v>
      </c>
      <c r="M7" s="351" t="s">
        <v>187</v>
      </c>
    </row>
    <row r="8" spans="2:13">
      <c r="B8" s="1629"/>
      <c r="C8" s="1642"/>
      <c r="D8" s="1248" t="s">
        <v>347</v>
      </c>
      <c r="E8" s="1245">
        <v>1194.067</v>
      </c>
      <c r="F8" s="1246">
        <v>130.08000000000001</v>
      </c>
      <c r="G8" s="1249" t="s">
        <v>397</v>
      </c>
      <c r="H8" s="1559"/>
      <c r="I8" s="1640"/>
      <c r="J8" s="358" t="s">
        <v>22</v>
      </c>
      <c r="K8" s="363">
        <v>326.43200000000002</v>
      </c>
      <c r="L8" s="360">
        <v>81.135999999999996</v>
      </c>
      <c r="M8" s="351" t="s">
        <v>22</v>
      </c>
    </row>
    <row r="9" spans="2:13">
      <c r="B9" s="1629"/>
      <c r="C9" s="1642"/>
      <c r="D9" s="1248" t="s">
        <v>134</v>
      </c>
      <c r="E9" s="1245">
        <v>569.38599999999997</v>
      </c>
      <c r="F9" s="1246">
        <v>76.86</v>
      </c>
      <c r="G9" s="1250" t="s">
        <v>187</v>
      </c>
      <c r="H9" s="1559"/>
      <c r="I9" s="1644" t="s">
        <v>1118</v>
      </c>
      <c r="J9" s="1645"/>
      <c r="K9" s="30"/>
      <c r="L9" s="361">
        <v>9.99681048815407</v>
      </c>
      <c r="M9" s="128"/>
    </row>
    <row r="10" spans="2:13" ht="13.8" thickBot="1">
      <c r="B10" s="1629"/>
      <c r="C10" s="1466" t="s">
        <v>535</v>
      </c>
      <c r="D10" s="1637"/>
      <c r="E10" s="1251">
        <v>0.38585169348010162</v>
      </c>
      <c r="F10" s="1252">
        <v>0.50631368186874304</v>
      </c>
      <c r="G10" s="1188"/>
      <c r="H10" s="1521"/>
      <c r="I10" s="1633" t="s">
        <v>390</v>
      </c>
      <c r="J10" s="1634"/>
      <c r="K10" s="364">
        <v>2413.0396529698523</v>
      </c>
      <c r="L10" s="154">
        <v>2431.39701141047</v>
      </c>
      <c r="M10" s="130"/>
    </row>
    <row r="11" spans="2:13" s="289" customFormat="1" ht="13.8" thickBot="1">
      <c r="B11" s="1630"/>
      <c r="C11" s="1635" t="s">
        <v>411</v>
      </c>
      <c r="D11" s="1636"/>
      <c r="E11" s="1154">
        <v>2941.0835322892003</v>
      </c>
      <c r="F11" s="1093">
        <v>1478.0919907903756</v>
      </c>
      <c r="G11" s="1191"/>
      <c r="H11" s="174" t="s">
        <v>1121</v>
      </c>
      <c r="I11" s="259"/>
      <c r="J11" s="259"/>
      <c r="K11" s="259"/>
      <c r="L11" s="259"/>
      <c r="M11" s="259"/>
    </row>
    <row r="12" spans="2:13">
      <c r="H12" s="182"/>
      <c r="L12" s="1118"/>
    </row>
    <row r="13" spans="2:13">
      <c r="F13" s="287"/>
    </row>
    <row r="14" spans="2:13">
      <c r="C14" s="182"/>
    </row>
  </sheetData>
  <mergeCells count="17">
    <mergeCell ref="L2:M2"/>
    <mergeCell ref="B1:M1"/>
    <mergeCell ref="C4:D4"/>
    <mergeCell ref="F2:G2"/>
    <mergeCell ref="B2:D2"/>
    <mergeCell ref="C3:D3"/>
    <mergeCell ref="H3:H10"/>
    <mergeCell ref="B5:B11"/>
    <mergeCell ref="B3:B4"/>
    <mergeCell ref="I10:J10"/>
    <mergeCell ref="C11:D11"/>
    <mergeCell ref="C10:D10"/>
    <mergeCell ref="I4:I8"/>
    <mergeCell ref="C5:C9"/>
    <mergeCell ref="I3:J3"/>
    <mergeCell ref="I9:J9"/>
    <mergeCell ref="H2:J2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workbookViewId="0">
      <selection activeCell="J2" sqref="J2"/>
    </sheetView>
  </sheetViews>
  <sheetFormatPr defaultRowHeight="13.2"/>
  <cols>
    <col min="1" max="1" width="8.88671875" style="289"/>
    <col min="2" max="2" width="3.88671875" style="289" customWidth="1"/>
    <col min="3" max="3" width="8.88671875" style="289"/>
    <col min="4" max="4" width="6.109375" style="289" customWidth="1"/>
    <col min="5" max="5" width="9.21875" style="289" customWidth="1"/>
    <col min="6" max="6" width="9.77734375" style="289" customWidth="1"/>
    <col min="7" max="7" width="10.5546875" style="289" customWidth="1"/>
    <col min="8" max="8" width="10.6640625" style="289" customWidth="1"/>
    <col min="9" max="9" width="15.88671875" style="289" customWidth="1"/>
    <col min="10" max="16384" width="8.88671875" style="289"/>
  </cols>
  <sheetData>
    <row r="1" spans="2:8" ht="13.8" thickBot="1">
      <c r="B1" s="1418" t="s">
        <v>999</v>
      </c>
      <c r="C1" s="1418"/>
      <c r="D1" s="1418"/>
      <c r="E1" s="1418"/>
      <c r="F1" s="1418"/>
      <c r="G1" s="1418"/>
      <c r="H1" s="1418"/>
    </row>
    <row r="2" spans="2:8">
      <c r="B2" s="1652" t="s">
        <v>425</v>
      </c>
      <c r="C2" s="1653"/>
      <c r="D2" s="1581"/>
      <c r="E2" s="1657" t="s">
        <v>22</v>
      </c>
      <c r="F2" s="1526" t="s">
        <v>361</v>
      </c>
      <c r="G2" s="1526" t="s">
        <v>293</v>
      </c>
      <c r="H2" s="1655" t="s">
        <v>344</v>
      </c>
    </row>
    <row r="3" spans="2:8" ht="13.8" thickBot="1">
      <c r="B3" s="1578"/>
      <c r="C3" s="1418"/>
      <c r="D3" s="1579"/>
      <c r="E3" s="1658"/>
      <c r="F3" s="1527"/>
      <c r="G3" s="1527"/>
      <c r="H3" s="1656"/>
    </row>
    <row r="4" spans="2:8">
      <c r="B4" s="1646" t="s">
        <v>52</v>
      </c>
      <c r="C4" s="1491"/>
      <c r="D4" s="1647"/>
      <c r="E4" s="765">
        <v>12657</v>
      </c>
      <c r="F4" s="544">
        <v>137605</v>
      </c>
      <c r="G4" s="544">
        <v>2397</v>
      </c>
      <c r="H4" s="627">
        <v>453</v>
      </c>
    </row>
    <row r="5" spans="2:8">
      <c r="B5" s="1520" t="s">
        <v>414</v>
      </c>
      <c r="C5" s="1648" t="s">
        <v>22</v>
      </c>
      <c r="D5" s="1649"/>
      <c r="E5" s="766"/>
      <c r="F5" s="335">
        <v>499</v>
      </c>
      <c r="G5" s="335">
        <v>38</v>
      </c>
      <c r="H5" s="40">
        <v>5</v>
      </c>
    </row>
    <row r="6" spans="2:8">
      <c r="B6" s="1559"/>
      <c r="C6" s="1650" t="s">
        <v>361</v>
      </c>
      <c r="D6" s="1651"/>
      <c r="E6" s="767">
        <v>250</v>
      </c>
      <c r="F6" s="368"/>
      <c r="G6" s="335">
        <v>64</v>
      </c>
      <c r="H6" s="337" t="s">
        <v>426</v>
      </c>
    </row>
    <row r="7" spans="2:8">
      <c r="B7" s="1559"/>
      <c r="C7" s="1648" t="s">
        <v>293</v>
      </c>
      <c r="D7" s="1649"/>
      <c r="E7" s="768">
        <v>34</v>
      </c>
      <c r="F7" s="379">
        <v>102</v>
      </c>
      <c r="G7" s="368"/>
      <c r="H7" s="337">
        <v>131</v>
      </c>
    </row>
    <row r="8" spans="2:8" ht="13.8" thickBot="1">
      <c r="B8" s="1521"/>
      <c r="C8" s="1654" t="s">
        <v>412</v>
      </c>
      <c r="D8" s="1403"/>
      <c r="E8" s="769">
        <v>9</v>
      </c>
      <c r="F8" s="339">
        <v>36</v>
      </c>
      <c r="G8" s="339">
        <v>133</v>
      </c>
      <c r="H8" s="380"/>
    </row>
  </sheetData>
  <mergeCells count="12">
    <mergeCell ref="B5:B8"/>
    <mergeCell ref="B4:D4"/>
    <mergeCell ref="B1:H1"/>
    <mergeCell ref="C5:D5"/>
    <mergeCell ref="C6:D6"/>
    <mergeCell ref="C7:D7"/>
    <mergeCell ref="B2:D3"/>
    <mergeCell ref="C8:D8"/>
    <mergeCell ref="H2:H3"/>
    <mergeCell ref="G2:G3"/>
    <mergeCell ref="F2:F3"/>
    <mergeCell ref="E2:E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topLeftCell="B1" workbookViewId="0">
      <selection activeCell="M4" sqref="M4"/>
    </sheetView>
  </sheetViews>
  <sheetFormatPr defaultRowHeight="13.2"/>
  <cols>
    <col min="1" max="1" width="8.88671875" style="259"/>
    <col min="2" max="2" width="4" style="259" customWidth="1"/>
    <col min="3" max="3" width="8.88671875" style="259"/>
    <col min="4" max="4" width="6.109375" style="259" customWidth="1"/>
    <col min="5" max="5" width="11.44140625" style="259" customWidth="1"/>
    <col min="6" max="6" width="10.5546875" style="259" customWidth="1"/>
    <col min="7" max="7" width="10.77734375" style="259" customWidth="1"/>
    <col min="8" max="8" width="9.33203125" style="259" customWidth="1"/>
    <col min="9" max="9" width="9" style="259" customWidth="1"/>
    <col min="10" max="10" width="10.109375" style="259" customWidth="1"/>
    <col min="11" max="11" width="8.88671875" style="259" customWidth="1"/>
    <col min="12" max="16384" width="8.88671875" style="259"/>
  </cols>
  <sheetData>
    <row r="1" spans="2:11" ht="13.8" thickBot="1">
      <c r="B1" s="1481" t="s">
        <v>1000</v>
      </c>
      <c r="C1" s="1481"/>
      <c r="D1" s="1481"/>
      <c r="E1" s="1481"/>
      <c r="F1" s="1481"/>
      <c r="G1" s="1481"/>
      <c r="H1" s="1481"/>
      <c r="I1" s="1481"/>
      <c r="J1" s="1481"/>
    </row>
    <row r="2" spans="2:11" ht="13.2" customHeight="1" thickBot="1">
      <c r="B2" s="369"/>
      <c r="C2" s="1395" t="s">
        <v>415</v>
      </c>
      <c r="D2" s="1397"/>
      <c r="E2" s="344" t="s">
        <v>395</v>
      </c>
      <c r="F2" s="113" t="s">
        <v>386</v>
      </c>
      <c r="G2" s="294" t="s">
        <v>396</v>
      </c>
      <c r="H2" s="294" t="s">
        <v>348</v>
      </c>
      <c r="I2" s="288" t="s">
        <v>134</v>
      </c>
      <c r="J2" s="80" t="s">
        <v>293</v>
      </c>
      <c r="K2" s="81" t="s">
        <v>413</v>
      </c>
    </row>
    <row r="3" spans="2:11">
      <c r="B3" s="1659" t="s">
        <v>414</v>
      </c>
      <c r="C3" s="1668" t="s">
        <v>395</v>
      </c>
      <c r="D3" s="1669"/>
      <c r="E3" s="370"/>
      <c r="F3" s="149">
        <v>1171</v>
      </c>
      <c r="G3" s="149">
        <v>2732</v>
      </c>
      <c r="H3" s="149">
        <v>673</v>
      </c>
      <c r="I3" s="283">
        <v>516</v>
      </c>
      <c r="J3" s="100">
        <v>1044</v>
      </c>
      <c r="K3" s="101">
        <v>789</v>
      </c>
    </row>
    <row r="4" spans="2:11">
      <c r="B4" s="1660"/>
      <c r="C4" s="1670" t="s">
        <v>103</v>
      </c>
      <c r="D4" s="1671"/>
      <c r="E4" s="371">
        <v>12931</v>
      </c>
      <c r="F4" s="368"/>
      <c r="G4" s="131">
        <v>2788</v>
      </c>
      <c r="H4" s="131">
        <v>722</v>
      </c>
      <c r="I4" s="168">
        <v>1344</v>
      </c>
      <c r="J4" s="338">
        <v>487</v>
      </c>
      <c r="K4" s="128">
        <v>484</v>
      </c>
    </row>
    <row r="5" spans="2:11">
      <c r="B5" s="1660"/>
      <c r="C5" s="1670" t="s">
        <v>417</v>
      </c>
      <c r="D5" s="1671"/>
      <c r="E5" s="262" t="s">
        <v>418</v>
      </c>
      <c r="F5" s="346" t="s">
        <v>419</v>
      </c>
      <c r="G5" s="368"/>
      <c r="H5" s="346" t="s">
        <v>420</v>
      </c>
      <c r="I5" s="258" t="s">
        <v>421</v>
      </c>
      <c r="J5" s="262" t="s">
        <v>422</v>
      </c>
      <c r="K5" s="40" t="s">
        <v>423</v>
      </c>
    </row>
    <row r="6" spans="2:11">
      <c r="B6" s="1660"/>
      <c r="C6" s="1670" t="s">
        <v>394</v>
      </c>
      <c r="D6" s="1671"/>
      <c r="E6" s="127">
        <v>181</v>
      </c>
      <c r="F6" s="131">
        <v>156</v>
      </c>
      <c r="G6" s="131">
        <v>48</v>
      </c>
      <c r="H6" s="368"/>
      <c r="I6" s="168">
        <v>44</v>
      </c>
      <c r="J6" s="127">
        <v>35</v>
      </c>
      <c r="K6" s="128">
        <v>496</v>
      </c>
    </row>
    <row r="7" spans="2:11" ht="13.8" thickBot="1">
      <c r="B7" s="1660"/>
      <c r="C7" s="1664" t="s">
        <v>393</v>
      </c>
      <c r="D7" s="1665"/>
      <c r="E7" s="373">
        <v>937</v>
      </c>
      <c r="F7" s="357">
        <v>3423</v>
      </c>
      <c r="G7" s="357">
        <v>469</v>
      </c>
      <c r="H7" s="357" t="s">
        <v>392</v>
      </c>
      <c r="I7" s="376"/>
      <c r="J7" s="378">
        <v>806</v>
      </c>
      <c r="K7" s="350">
        <v>1382</v>
      </c>
    </row>
    <row r="8" spans="2:11">
      <c r="B8" s="1660"/>
      <c r="C8" s="1666" t="s">
        <v>293</v>
      </c>
      <c r="D8" s="1667"/>
      <c r="E8" s="100">
        <v>396</v>
      </c>
      <c r="F8" s="374">
        <v>339</v>
      </c>
      <c r="G8" s="375">
        <v>152</v>
      </c>
      <c r="H8" s="374">
        <v>91</v>
      </c>
      <c r="I8" s="377">
        <v>77</v>
      </c>
      <c r="J8" s="370"/>
      <c r="K8" s="101"/>
    </row>
    <row r="9" spans="2:11" s="289" customFormat="1" ht="13.8" thickBot="1">
      <c r="B9" s="1661"/>
      <c r="C9" s="1662" t="s">
        <v>22</v>
      </c>
      <c r="D9" s="1663"/>
      <c r="E9" s="129">
        <v>789</v>
      </c>
      <c r="F9" s="132">
        <v>305</v>
      </c>
      <c r="G9" s="132">
        <v>205</v>
      </c>
      <c r="H9" s="132">
        <v>268</v>
      </c>
      <c r="I9" s="169">
        <v>797</v>
      </c>
      <c r="J9" s="129"/>
      <c r="K9" s="372"/>
    </row>
    <row r="10" spans="2:11">
      <c r="B10" s="259" t="s">
        <v>416</v>
      </c>
      <c r="C10" s="259" t="s">
        <v>424</v>
      </c>
    </row>
  </sheetData>
  <mergeCells count="10">
    <mergeCell ref="B3:B9"/>
    <mergeCell ref="C2:D2"/>
    <mergeCell ref="C9:D9"/>
    <mergeCell ref="B1:J1"/>
    <mergeCell ref="C7:D7"/>
    <mergeCell ref="C8:D8"/>
    <mergeCell ref="C3:D3"/>
    <mergeCell ref="C4:D4"/>
    <mergeCell ref="C5:D5"/>
    <mergeCell ref="C6:D6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I10"/>
  <sheetViews>
    <sheetView workbookViewId="0">
      <selection activeCell="E12" sqref="E12"/>
    </sheetView>
  </sheetViews>
  <sheetFormatPr defaultRowHeight="13.2"/>
  <cols>
    <col min="1" max="4" width="8.88671875" style="742"/>
    <col min="5" max="5" width="13.88671875" style="742" customWidth="1"/>
    <col min="6" max="6" width="11" style="742" customWidth="1"/>
    <col min="7" max="16384" width="8.88671875" style="742"/>
  </cols>
  <sheetData>
    <row r="3" spans="5:9">
      <c r="E3" s="1672" t="s">
        <v>1001</v>
      </c>
      <c r="F3" s="1672"/>
      <c r="G3" s="1672"/>
      <c r="H3" s="1672"/>
      <c r="I3" s="452" t="s">
        <v>844</v>
      </c>
    </row>
    <row r="4" spans="5:9">
      <c r="E4" s="1673"/>
      <c r="F4" s="1673"/>
      <c r="G4" s="782">
        <v>2013</v>
      </c>
      <c r="H4" s="782">
        <v>2012</v>
      </c>
      <c r="I4" s="782">
        <v>2008</v>
      </c>
    </row>
    <row r="5" spans="5:9" ht="13.2" customHeight="1">
      <c r="E5" s="1674" t="s">
        <v>828</v>
      </c>
      <c r="F5" s="782" t="s">
        <v>829</v>
      </c>
      <c r="G5" s="782">
        <v>352</v>
      </c>
      <c r="H5" s="782">
        <v>440</v>
      </c>
      <c r="I5" s="782">
        <v>393</v>
      </c>
    </row>
    <row r="6" spans="5:9">
      <c r="E6" s="1674"/>
      <c r="F6" s="782" t="s">
        <v>830</v>
      </c>
      <c r="G6" s="782">
        <v>1697</v>
      </c>
      <c r="H6" s="782">
        <v>1850</v>
      </c>
      <c r="I6" s="782">
        <v>1824</v>
      </c>
    </row>
    <row r="7" spans="5:9">
      <c r="E7" s="1674"/>
      <c r="F7" s="782" t="s">
        <v>831</v>
      </c>
      <c r="G7" s="782">
        <v>68</v>
      </c>
      <c r="H7" s="853" t="s">
        <v>883</v>
      </c>
      <c r="I7" s="853" t="s">
        <v>883</v>
      </c>
    </row>
    <row r="8" spans="5:9">
      <c r="E8" s="1674" t="s">
        <v>832</v>
      </c>
      <c r="F8" s="782" t="s">
        <v>829</v>
      </c>
      <c r="G8" s="782">
        <v>38</v>
      </c>
      <c r="H8" s="782">
        <v>38</v>
      </c>
      <c r="I8" s="782">
        <v>32</v>
      </c>
    </row>
    <row r="9" spans="5:9">
      <c r="E9" s="1674"/>
      <c r="F9" s="782" t="s">
        <v>830</v>
      </c>
      <c r="G9" s="782">
        <v>5055</v>
      </c>
      <c r="H9" s="782">
        <v>5082</v>
      </c>
      <c r="I9" s="782">
        <v>4087</v>
      </c>
    </row>
    <row r="10" spans="5:9">
      <c r="E10" s="742" t="s">
        <v>820</v>
      </c>
    </row>
  </sheetData>
  <mergeCells count="4">
    <mergeCell ref="E3:H3"/>
    <mergeCell ref="E4:F4"/>
    <mergeCell ref="E5:E7"/>
    <mergeCell ref="E8:E9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7"/>
  <sheetViews>
    <sheetView workbookViewId="0">
      <selection activeCell="E10" sqref="E10"/>
    </sheetView>
  </sheetViews>
  <sheetFormatPr defaultRowHeight="13.2"/>
  <cols>
    <col min="1" max="6" width="8.88671875" style="742"/>
    <col min="7" max="7" width="11.33203125" style="742" customWidth="1"/>
    <col min="8" max="16384" width="8.88671875" style="742"/>
  </cols>
  <sheetData>
    <row r="3" spans="5:11">
      <c r="E3" s="1672" t="s">
        <v>1004</v>
      </c>
      <c r="F3" s="1672"/>
      <c r="G3" s="1672"/>
      <c r="H3" s="1672"/>
      <c r="I3" s="1672"/>
      <c r="J3" s="1672"/>
      <c r="K3" s="735" t="s">
        <v>821</v>
      </c>
    </row>
    <row r="4" spans="5:11">
      <c r="E4" s="778"/>
      <c r="F4" s="778" t="s">
        <v>822</v>
      </c>
      <c r="G4" s="778" t="s">
        <v>823</v>
      </c>
      <c r="H4" s="778" t="s">
        <v>824</v>
      </c>
      <c r="I4" s="778" t="s">
        <v>825</v>
      </c>
      <c r="J4" s="778" t="s">
        <v>826</v>
      </c>
      <c r="K4" s="778" t="s">
        <v>827</v>
      </c>
    </row>
    <row r="5" spans="5:11">
      <c r="E5" s="778" t="s">
        <v>812</v>
      </c>
      <c r="F5" s="778">
        <v>60</v>
      </c>
      <c r="G5" s="778">
        <v>10</v>
      </c>
      <c r="H5" s="778">
        <v>16</v>
      </c>
      <c r="I5" s="778">
        <v>1</v>
      </c>
      <c r="J5" s="778">
        <v>1</v>
      </c>
      <c r="K5" s="778">
        <v>1</v>
      </c>
    </row>
    <row r="6" spans="5:11">
      <c r="E6" s="778" t="s">
        <v>312</v>
      </c>
      <c r="F6" s="778">
        <v>54</v>
      </c>
      <c r="G6" s="778">
        <v>20</v>
      </c>
      <c r="H6" s="778">
        <v>11</v>
      </c>
      <c r="I6" s="778">
        <v>10</v>
      </c>
      <c r="J6" s="778">
        <v>4</v>
      </c>
      <c r="K6" s="778">
        <v>1</v>
      </c>
    </row>
    <row r="7" spans="5:11">
      <c r="E7" s="780" t="s">
        <v>820</v>
      </c>
    </row>
  </sheetData>
  <mergeCells count="1">
    <mergeCell ref="E3:J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K12"/>
  <sheetViews>
    <sheetView topLeftCell="B1" workbookViewId="0">
      <selection activeCell="K4" sqref="K4"/>
    </sheetView>
  </sheetViews>
  <sheetFormatPr defaultRowHeight="13.2"/>
  <cols>
    <col min="1" max="4" width="8.88671875" style="742"/>
    <col min="5" max="5" width="7.88671875" style="742" customWidth="1"/>
    <col min="6" max="6" width="9.109375" style="742" customWidth="1"/>
    <col min="7" max="7" width="8.88671875" style="742" customWidth="1"/>
    <col min="8" max="8" width="9.77734375" style="742" customWidth="1"/>
    <col min="9" max="16384" width="8.88671875" style="742"/>
  </cols>
  <sheetData>
    <row r="4" spans="4:11">
      <c r="D4" s="1675" t="s">
        <v>1003</v>
      </c>
      <c r="E4" s="1675"/>
      <c r="F4" s="1675"/>
      <c r="G4" s="1675"/>
      <c r="H4" s="1675"/>
      <c r="I4" s="1675"/>
    </row>
    <row r="5" spans="4:11" ht="16.2" customHeight="1">
      <c r="D5" s="781" t="s">
        <v>833</v>
      </c>
      <c r="E5" s="854" t="s">
        <v>807</v>
      </c>
      <c r="F5" s="854" t="s">
        <v>808</v>
      </c>
      <c r="G5" s="854" t="s">
        <v>809</v>
      </c>
      <c r="H5" s="854" t="s">
        <v>810</v>
      </c>
      <c r="I5" s="854" t="s">
        <v>811</v>
      </c>
    </row>
    <row r="6" spans="4:11" ht="14.4" customHeight="1">
      <c r="D6" s="781" t="s">
        <v>812</v>
      </c>
      <c r="E6" s="781">
        <v>17</v>
      </c>
      <c r="F6" s="781">
        <v>20</v>
      </c>
      <c r="G6" s="781">
        <v>14</v>
      </c>
      <c r="H6" s="781">
        <v>18</v>
      </c>
      <c r="I6" s="781">
        <v>31</v>
      </c>
    </row>
    <row r="7" spans="4:11" ht="15.6" customHeight="1">
      <c r="D7" s="782" t="s">
        <v>312</v>
      </c>
      <c r="E7" s="782">
        <v>45</v>
      </c>
      <c r="F7" s="782">
        <v>34</v>
      </c>
      <c r="G7" s="782">
        <v>10</v>
      </c>
      <c r="H7" s="782">
        <v>6</v>
      </c>
      <c r="I7" s="782">
        <v>5</v>
      </c>
    </row>
    <row r="8" spans="4:11" ht="13.2" customHeight="1">
      <c r="D8" s="1676" t="s">
        <v>884</v>
      </c>
      <c r="E8" s="1676"/>
      <c r="F8" s="1676"/>
      <c r="G8" s="1676"/>
      <c r="H8" s="1676"/>
      <c r="I8" s="1676"/>
      <c r="J8" s="783"/>
      <c r="K8" s="783"/>
    </row>
    <row r="9" spans="4:11">
      <c r="D9" s="1582"/>
      <c r="E9" s="1582"/>
      <c r="F9" s="1582"/>
      <c r="G9" s="1582"/>
      <c r="H9" s="1582"/>
      <c r="I9" s="1582"/>
      <c r="J9" s="783"/>
      <c r="K9" s="783"/>
    </row>
    <row r="10" spans="4:11">
      <c r="D10" s="1582"/>
      <c r="E10" s="1582"/>
      <c r="F10" s="1582"/>
      <c r="G10" s="1582"/>
      <c r="H10" s="1582"/>
      <c r="I10" s="1582"/>
      <c r="J10" s="783"/>
      <c r="K10" s="783"/>
    </row>
    <row r="11" spans="4:11">
      <c r="D11" s="1582"/>
      <c r="E11" s="1582"/>
      <c r="F11" s="1582"/>
      <c r="G11" s="1582"/>
      <c r="H11" s="1582"/>
      <c r="I11" s="1582"/>
    </row>
    <row r="12" spans="4:11">
      <c r="D12" s="1582"/>
      <c r="E12" s="1582"/>
      <c r="F12" s="1582"/>
      <c r="G12" s="1582"/>
      <c r="H12" s="1582"/>
      <c r="I12" s="1582"/>
    </row>
  </sheetData>
  <mergeCells count="2">
    <mergeCell ref="D4:I4"/>
    <mergeCell ref="D8:I1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I2" sqref="I2"/>
    </sheetView>
  </sheetViews>
  <sheetFormatPr defaultRowHeight="13.2"/>
  <cols>
    <col min="1" max="1" width="8.88671875" style="787"/>
    <col min="2" max="2" width="17.21875" customWidth="1"/>
    <col min="3" max="3" width="13.44140625" customWidth="1"/>
    <col min="4" max="4" width="15.109375" customWidth="1"/>
    <col min="5" max="5" width="11.5546875" customWidth="1"/>
    <col min="6" max="6" width="11.44140625" customWidth="1"/>
  </cols>
  <sheetData>
    <row r="2" spans="2:6" ht="13.8" thickBot="1">
      <c r="C2" t="s">
        <v>967</v>
      </c>
    </row>
    <row r="3" spans="2:6" ht="13.8" thickBot="1">
      <c r="B3" s="72" t="s">
        <v>48</v>
      </c>
      <c r="C3" s="73" t="s">
        <v>49</v>
      </c>
      <c r="D3" s="78" t="s">
        <v>173</v>
      </c>
      <c r="E3" s="80" t="s">
        <v>52</v>
      </c>
      <c r="F3" s="81" t="s">
        <v>53</v>
      </c>
    </row>
    <row r="4" spans="2:6">
      <c r="B4" s="74" t="s">
        <v>61</v>
      </c>
      <c r="C4" s="75" t="s">
        <v>50</v>
      </c>
      <c r="D4" s="79" t="s">
        <v>51</v>
      </c>
      <c r="E4" s="83" t="s">
        <v>54</v>
      </c>
      <c r="F4" s="82" t="s">
        <v>55</v>
      </c>
    </row>
    <row r="5" spans="2:6" ht="13.8">
      <c r="B5" s="74" t="s">
        <v>56</v>
      </c>
      <c r="C5" s="91">
        <v>0.51</v>
      </c>
      <c r="D5" s="88">
        <v>0.36</v>
      </c>
      <c r="E5" s="84">
        <v>0.11400832177531206</v>
      </c>
      <c r="F5" s="86">
        <v>0.26239486949550944</v>
      </c>
    </row>
    <row r="6" spans="2:6" ht="13.8">
      <c r="B6" s="76" t="s">
        <v>57</v>
      </c>
      <c r="C6" s="92">
        <v>0.16</v>
      </c>
      <c r="D6" s="89">
        <v>0.24</v>
      </c>
      <c r="E6" s="84">
        <v>0.13425797503467407</v>
      </c>
      <c r="F6" s="86">
        <v>0.33706979714398294</v>
      </c>
    </row>
    <row r="7" spans="2:6" ht="13.8">
      <c r="B7" s="76" t="s">
        <v>60</v>
      </c>
      <c r="C7" s="92">
        <v>0.24</v>
      </c>
      <c r="D7" s="89">
        <v>0.33</v>
      </c>
      <c r="E7" s="84">
        <v>0.54771151178918165</v>
      </c>
      <c r="F7" s="86">
        <v>0.3273957526596829</v>
      </c>
    </row>
    <row r="8" spans="2:6" ht="13.8">
      <c r="B8" s="76" t="s">
        <v>58</v>
      </c>
      <c r="C8" s="92">
        <v>0.05</v>
      </c>
      <c r="D8" s="89">
        <v>0.03</v>
      </c>
      <c r="E8" s="84">
        <v>0.15894590846047157</v>
      </c>
      <c r="F8" s="86">
        <v>3.0883571787660158E-2</v>
      </c>
    </row>
    <row r="9" spans="2:6" ht="14.4" thickBot="1">
      <c r="B9" s="77" t="s">
        <v>59</v>
      </c>
      <c r="C9" s="93">
        <v>0.04</v>
      </c>
      <c r="D9" s="90">
        <v>0.04</v>
      </c>
      <c r="E9" s="85">
        <v>4.5214979195561722E-2</v>
      </c>
      <c r="F9" s="87">
        <v>4.2269596054294215E-2</v>
      </c>
    </row>
    <row r="10" spans="2:6">
      <c r="B10" s="1431" t="s">
        <v>649</v>
      </c>
      <c r="C10" s="1431"/>
      <c r="D10" s="1431"/>
      <c r="E10" s="1431"/>
      <c r="F10" s="1431"/>
    </row>
    <row r="12" spans="2:6">
      <c r="E12" s="1"/>
      <c r="F12" s="1"/>
    </row>
    <row r="13" spans="2:6">
      <c r="E13" s="1"/>
      <c r="F13" s="1"/>
    </row>
    <row r="14" spans="2:6">
      <c r="E14" s="1"/>
      <c r="F14" s="1"/>
    </row>
    <row r="15" spans="2:6">
      <c r="E15" s="1"/>
      <c r="F15" s="1"/>
    </row>
    <row r="16" spans="2:6">
      <c r="E16" s="1"/>
      <c r="F16" s="1"/>
    </row>
  </sheetData>
  <mergeCells count="1">
    <mergeCell ref="B10:F10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11"/>
  <sheetViews>
    <sheetView workbookViewId="0">
      <selection activeCell="C12" sqref="C12"/>
    </sheetView>
  </sheetViews>
  <sheetFormatPr defaultRowHeight="13.2"/>
  <cols>
    <col min="1" max="3" width="8.88671875" style="742"/>
    <col min="4" max="4" width="12" style="742" customWidth="1"/>
    <col min="5" max="5" width="8.88671875" style="742"/>
    <col min="6" max="6" width="11.33203125" style="742" customWidth="1"/>
    <col min="7" max="16384" width="8.88671875" style="742"/>
  </cols>
  <sheetData>
    <row r="3" spans="3:10" ht="13.8" thickBot="1">
      <c r="C3" s="1481" t="s">
        <v>1002</v>
      </c>
      <c r="D3" s="1481"/>
      <c r="E3" s="1481"/>
      <c r="F3" s="1481"/>
      <c r="G3" s="1481"/>
      <c r="H3" s="1481"/>
      <c r="I3" s="1481"/>
      <c r="J3" s="1481"/>
    </row>
    <row r="4" spans="3:10">
      <c r="C4" s="738" t="s">
        <v>361</v>
      </c>
      <c r="D4" s="784" t="s">
        <v>813</v>
      </c>
      <c r="E4" s="740" t="s">
        <v>814</v>
      </c>
      <c r="F4" s="785" t="s">
        <v>815</v>
      </c>
      <c r="G4" s="786" t="s">
        <v>816</v>
      </c>
      <c r="H4" s="740" t="s">
        <v>817</v>
      </c>
      <c r="I4" s="785" t="s">
        <v>818</v>
      </c>
      <c r="J4" s="739" t="s">
        <v>8</v>
      </c>
    </row>
    <row r="5" spans="3:10" ht="13.8" thickBot="1">
      <c r="C5" s="736">
        <v>15</v>
      </c>
      <c r="D5" s="741">
        <v>3</v>
      </c>
      <c r="E5" s="741">
        <v>6</v>
      </c>
      <c r="F5" s="741">
        <v>7</v>
      </c>
      <c r="G5" s="741">
        <v>9</v>
      </c>
      <c r="H5" s="741">
        <v>4</v>
      </c>
      <c r="I5" s="741">
        <v>7</v>
      </c>
      <c r="J5" s="737">
        <v>5</v>
      </c>
    </row>
    <row r="6" spans="3:10">
      <c r="C6" s="1677" t="s">
        <v>819</v>
      </c>
      <c r="D6" s="1677"/>
      <c r="E6" s="1677"/>
      <c r="F6" s="1677"/>
      <c r="G6" s="1677"/>
      <c r="H6" s="1677"/>
      <c r="I6" s="1677"/>
      <c r="J6" s="1677"/>
    </row>
    <row r="7" spans="3:10">
      <c r="C7" s="1677"/>
      <c r="D7" s="1677"/>
      <c r="E7" s="1677"/>
      <c r="F7" s="1677"/>
      <c r="G7" s="1677"/>
      <c r="H7" s="1677"/>
      <c r="I7" s="1677"/>
      <c r="J7" s="1677"/>
    </row>
    <row r="8" spans="3:10">
      <c r="C8" s="1677"/>
      <c r="D8" s="1677"/>
      <c r="E8" s="1677"/>
      <c r="F8" s="1677"/>
      <c r="G8" s="1677"/>
      <c r="H8" s="1677"/>
      <c r="I8" s="1677"/>
      <c r="J8" s="1677"/>
    </row>
    <row r="9" spans="3:10">
      <c r="I9" s="783"/>
      <c r="J9" s="783"/>
    </row>
    <row r="10" spans="3:10">
      <c r="I10" s="783"/>
      <c r="J10" s="783"/>
    </row>
    <row r="11" spans="3:10">
      <c r="I11" s="783"/>
      <c r="J11" s="783"/>
    </row>
  </sheetData>
  <mergeCells count="2">
    <mergeCell ref="C3:J3"/>
    <mergeCell ref="C6:J8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10"/>
  <sheetViews>
    <sheetView workbookViewId="0">
      <selection activeCell="E13" sqref="E13"/>
    </sheetView>
  </sheetViews>
  <sheetFormatPr defaultRowHeight="13.2"/>
  <cols>
    <col min="4" max="4" width="10" customWidth="1"/>
  </cols>
  <sheetData>
    <row r="3" spans="4:14" ht="13.8" thickBot="1">
      <c r="D3" s="1680" t="s">
        <v>1132</v>
      </c>
      <c r="E3" s="1680"/>
      <c r="F3" s="1680"/>
      <c r="G3" s="1680"/>
      <c r="H3" s="1680"/>
      <c r="I3" s="1680"/>
      <c r="J3" s="1680"/>
      <c r="K3" s="1680"/>
      <c r="L3" s="1680"/>
      <c r="M3" s="1680"/>
      <c r="N3" s="1680"/>
    </row>
    <row r="4" spans="4:14" ht="13.8" thickBot="1">
      <c r="D4" s="1131" t="s">
        <v>1122</v>
      </c>
      <c r="E4" s="1681" t="s">
        <v>140</v>
      </c>
      <c r="F4" s="1682"/>
      <c r="G4" s="1682" t="s">
        <v>14</v>
      </c>
      <c r="H4" s="1682"/>
      <c r="I4" s="1682" t="s">
        <v>111</v>
      </c>
      <c r="J4" s="1682"/>
      <c r="K4" s="1682" t="s">
        <v>114</v>
      </c>
      <c r="L4" s="1682"/>
      <c r="M4" s="1682" t="s">
        <v>115</v>
      </c>
      <c r="N4" s="1683"/>
    </row>
    <row r="5" spans="4:14">
      <c r="D5" s="1678" t="s">
        <v>1071</v>
      </c>
      <c r="E5" s="1132" t="s">
        <v>139</v>
      </c>
      <c r="F5" s="1133">
        <v>4114</v>
      </c>
      <c r="G5" s="1133" t="s">
        <v>1072</v>
      </c>
      <c r="H5" s="1133">
        <v>4238</v>
      </c>
      <c r="I5" s="1133" t="s">
        <v>138</v>
      </c>
      <c r="J5" s="1133">
        <v>12684</v>
      </c>
      <c r="K5" s="1133" t="s">
        <v>1073</v>
      </c>
      <c r="L5" s="1133">
        <v>13412</v>
      </c>
      <c r="M5" s="1133" t="s">
        <v>140</v>
      </c>
      <c r="N5" s="1134">
        <v>15007</v>
      </c>
    </row>
    <row r="6" spans="4:14" ht="13.8" thickBot="1">
      <c r="D6" s="1679"/>
      <c r="E6" s="1135" t="s">
        <v>138</v>
      </c>
      <c r="F6" s="1136">
        <v>3220</v>
      </c>
      <c r="G6" s="1137" t="s">
        <v>1073</v>
      </c>
      <c r="H6" s="1137">
        <v>2778</v>
      </c>
      <c r="I6" s="1137" t="s">
        <v>140</v>
      </c>
      <c r="J6" s="1137">
        <v>11808</v>
      </c>
      <c r="K6" s="1137" t="s">
        <v>139</v>
      </c>
      <c r="L6" s="1137">
        <v>11260</v>
      </c>
      <c r="M6" s="1137" t="s">
        <v>139</v>
      </c>
      <c r="N6" s="1138">
        <v>10616</v>
      </c>
    </row>
    <row r="7" spans="4:14" ht="13.8" thickBot="1">
      <c r="D7" s="1679" t="s">
        <v>1074</v>
      </c>
      <c r="E7" s="1139" t="s">
        <v>10</v>
      </c>
      <c r="F7" s="1140">
        <v>2976</v>
      </c>
      <c r="G7" s="1135" t="s">
        <v>140</v>
      </c>
      <c r="H7" s="1136">
        <v>2415</v>
      </c>
      <c r="I7" s="1137" t="s">
        <v>1075</v>
      </c>
      <c r="J7" s="1137">
        <v>9297</v>
      </c>
      <c r="K7" s="1137" t="s">
        <v>138</v>
      </c>
      <c r="L7" s="1137">
        <v>10675</v>
      </c>
      <c r="M7" s="1137" t="s">
        <v>138</v>
      </c>
      <c r="N7" s="1138">
        <v>10422</v>
      </c>
    </row>
    <row r="8" spans="4:14" ht="13.8" thickBot="1">
      <c r="D8" s="1679"/>
      <c r="E8" s="1141" t="s">
        <v>1076</v>
      </c>
      <c r="F8" s="1142">
        <v>2486</v>
      </c>
      <c r="G8" s="1143" t="s">
        <v>10</v>
      </c>
      <c r="H8" s="1140">
        <v>2371</v>
      </c>
      <c r="I8" s="1144" t="s">
        <v>141</v>
      </c>
      <c r="J8" s="1137">
        <v>7504</v>
      </c>
      <c r="K8" s="1137" t="s">
        <v>1077</v>
      </c>
      <c r="L8" s="1137">
        <v>6584</v>
      </c>
      <c r="M8" s="1137" t="s">
        <v>1078</v>
      </c>
      <c r="N8" s="1138">
        <v>5045</v>
      </c>
    </row>
    <row r="9" spans="4:14" ht="13.8" thickBot="1">
      <c r="D9" s="1145" t="s">
        <v>1079</v>
      </c>
      <c r="E9" s="1146" t="s">
        <v>137</v>
      </c>
      <c r="F9" s="1147">
        <v>1986</v>
      </c>
      <c r="G9" s="1148" t="s">
        <v>141</v>
      </c>
      <c r="H9" s="1148">
        <v>1642</v>
      </c>
      <c r="I9" s="1147" t="s">
        <v>1072</v>
      </c>
      <c r="J9" s="1147">
        <v>5548</v>
      </c>
      <c r="K9" s="1147" t="s">
        <v>140</v>
      </c>
      <c r="L9" s="1147">
        <v>3972</v>
      </c>
      <c r="M9" s="1147" t="s">
        <v>141</v>
      </c>
      <c r="N9" s="1149">
        <v>3698</v>
      </c>
    </row>
    <row r="10" spans="4:14">
      <c r="D10" s="1117" t="s">
        <v>1080</v>
      </c>
      <c r="E10" s="1117"/>
      <c r="F10" s="1117"/>
      <c r="G10" s="1117"/>
      <c r="H10" s="1117"/>
      <c r="I10" s="1117"/>
      <c r="J10" s="1117"/>
      <c r="K10" s="1117"/>
      <c r="L10" s="1117"/>
      <c r="M10" s="1117"/>
      <c r="N10" s="1117"/>
    </row>
  </sheetData>
  <mergeCells count="8">
    <mergeCell ref="D5:D6"/>
    <mergeCell ref="D7:D8"/>
    <mergeCell ref="D3:N3"/>
    <mergeCell ref="E4:F4"/>
    <mergeCell ref="G4:H4"/>
    <mergeCell ref="I4:J4"/>
    <mergeCell ref="K4:L4"/>
    <mergeCell ref="M4:N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zoomScale="66" zoomScaleNormal="66" workbookViewId="0">
      <selection activeCell="T7" sqref="T7"/>
    </sheetView>
  </sheetViews>
  <sheetFormatPr defaultRowHeight="13.2"/>
  <cols>
    <col min="2" max="2" width="8.109375" customWidth="1"/>
    <col min="9" max="9" width="13.5546875" customWidth="1"/>
  </cols>
  <sheetData>
    <row r="2" spans="2:15" ht="13.8" thickBot="1">
      <c r="B2" s="1418" t="s">
        <v>1131</v>
      </c>
      <c r="C2" s="1418"/>
      <c r="D2" s="1418"/>
      <c r="E2" s="1418"/>
      <c r="F2" s="1418"/>
      <c r="G2" s="1418"/>
      <c r="H2" s="1418"/>
      <c r="I2" s="1418"/>
      <c r="J2" s="1418"/>
      <c r="K2" s="1418"/>
      <c r="L2" s="1418"/>
      <c r="M2" s="1418"/>
      <c r="N2" s="1418"/>
      <c r="O2" s="1418"/>
    </row>
    <row r="3" spans="2:15" ht="13.8" thickBot="1">
      <c r="B3" s="33" t="s">
        <v>225</v>
      </c>
      <c r="C3" s="1460" t="s">
        <v>226</v>
      </c>
      <c r="D3" s="1396"/>
      <c r="E3" s="1396"/>
      <c r="F3" s="1396"/>
      <c r="G3" s="1396"/>
      <c r="H3" s="1397"/>
      <c r="I3" s="33" t="s">
        <v>225</v>
      </c>
      <c r="J3" s="1460" t="s">
        <v>226</v>
      </c>
      <c r="K3" s="1396"/>
      <c r="L3" s="1396"/>
      <c r="M3" s="1396"/>
      <c r="N3" s="1396"/>
      <c r="O3" s="1397"/>
    </row>
    <row r="4" spans="2:15" s="844" customFormat="1" ht="13.2" customHeight="1">
      <c r="B4" s="1684" t="s">
        <v>887</v>
      </c>
      <c r="C4" s="1684" t="s">
        <v>227</v>
      </c>
      <c r="D4" s="848" t="s">
        <v>888</v>
      </c>
      <c r="E4" s="845" t="s">
        <v>889</v>
      </c>
      <c r="F4" s="845" t="s">
        <v>890</v>
      </c>
      <c r="G4" s="845" t="s">
        <v>891</v>
      </c>
      <c r="H4" s="846" t="s">
        <v>892</v>
      </c>
      <c r="I4" s="1408" t="s">
        <v>234</v>
      </c>
      <c r="J4" s="1581" t="s">
        <v>227</v>
      </c>
      <c r="K4" s="964" t="s">
        <v>183</v>
      </c>
      <c r="L4" s="959" t="s">
        <v>230</v>
      </c>
      <c r="M4" s="959" t="s">
        <v>235</v>
      </c>
      <c r="N4" s="959" t="s">
        <v>229</v>
      </c>
      <c r="O4" s="960" t="s">
        <v>182</v>
      </c>
    </row>
    <row r="5" spans="2:15" s="844" customFormat="1">
      <c r="B5" s="1685"/>
      <c r="C5" s="1685"/>
      <c r="D5" s="175">
        <v>6.9</v>
      </c>
      <c r="E5" s="849">
        <v>4.5999999999999996</v>
      </c>
      <c r="F5" s="849">
        <v>1.8</v>
      </c>
      <c r="G5" s="849">
        <v>1.7</v>
      </c>
      <c r="H5" s="851">
        <v>1.4</v>
      </c>
      <c r="I5" s="1439"/>
      <c r="J5" s="1689"/>
      <c r="K5" s="167">
        <v>27.8</v>
      </c>
      <c r="L5" s="131">
        <v>8.8000000000000007</v>
      </c>
      <c r="M5" s="131">
        <v>7.8</v>
      </c>
      <c r="N5" s="131">
        <v>5.7</v>
      </c>
      <c r="O5" s="128">
        <v>5.3</v>
      </c>
    </row>
    <row r="6" spans="2:15" s="844" customFormat="1">
      <c r="B6" s="1685"/>
      <c r="C6" s="1685" t="s">
        <v>232</v>
      </c>
      <c r="D6" s="175" t="s">
        <v>888</v>
      </c>
      <c r="E6" s="849" t="s">
        <v>889</v>
      </c>
      <c r="F6" s="849" t="s">
        <v>890</v>
      </c>
      <c r="G6" s="849" t="s">
        <v>893</v>
      </c>
      <c r="H6" s="851" t="s">
        <v>891</v>
      </c>
      <c r="I6" s="1439"/>
      <c r="J6" s="1690" t="s">
        <v>232</v>
      </c>
      <c r="K6" s="175" t="s">
        <v>183</v>
      </c>
      <c r="L6" s="963" t="s">
        <v>230</v>
      </c>
      <c r="M6" s="963" t="s">
        <v>229</v>
      </c>
      <c r="N6" s="963" t="s">
        <v>231</v>
      </c>
      <c r="O6" s="967" t="s">
        <v>235</v>
      </c>
    </row>
    <row r="7" spans="2:15" s="844" customFormat="1">
      <c r="B7" s="1685"/>
      <c r="C7" s="1685"/>
      <c r="D7" s="175">
        <v>11.5</v>
      </c>
      <c r="E7" s="849">
        <v>6.6</v>
      </c>
      <c r="F7" s="849">
        <v>4.7</v>
      </c>
      <c r="G7" s="849">
        <v>2.2999999999999998</v>
      </c>
      <c r="H7" s="851">
        <v>2.2999999999999998</v>
      </c>
      <c r="I7" s="1439"/>
      <c r="J7" s="1689"/>
      <c r="K7" s="167">
        <v>27.9</v>
      </c>
      <c r="L7" s="131">
        <v>12.3</v>
      </c>
      <c r="M7" s="131">
        <v>6.4</v>
      </c>
      <c r="N7" s="131">
        <v>3.6</v>
      </c>
      <c r="O7" s="128">
        <v>3.3</v>
      </c>
    </row>
    <row r="8" spans="2:15">
      <c r="B8" s="1685"/>
      <c r="C8" s="1685" t="s">
        <v>233</v>
      </c>
      <c r="D8" s="175" t="s">
        <v>888</v>
      </c>
      <c r="E8" s="849" t="s">
        <v>889</v>
      </c>
      <c r="F8" s="849" t="s">
        <v>890</v>
      </c>
      <c r="G8" s="191" t="s">
        <v>891</v>
      </c>
      <c r="H8" s="192" t="s">
        <v>894</v>
      </c>
      <c r="I8" s="1439"/>
      <c r="J8" s="1690" t="s">
        <v>233</v>
      </c>
      <c r="K8" s="175" t="s">
        <v>183</v>
      </c>
      <c r="L8" s="963" t="s">
        <v>230</v>
      </c>
      <c r="M8" s="963" t="s">
        <v>229</v>
      </c>
      <c r="N8" s="963" t="s">
        <v>11</v>
      </c>
      <c r="O8" s="967" t="s">
        <v>231</v>
      </c>
    </row>
    <row r="9" spans="2:15" ht="13.8" thickBot="1">
      <c r="B9" s="1686"/>
      <c r="C9" s="1686"/>
      <c r="D9" s="355">
        <v>11.2</v>
      </c>
      <c r="E9" s="852">
        <v>7.5</v>
      </c>
      <c r="F9" s="852">
        <v>6.5</v>
      </c>
      <c r="G9" s="193">
        <v>3.4</v>
      </c>
      <c r="H9" s="850">
        <v>2.2999999999999998</v>
      </c>
      <c r="I9" s="1409"/>
      <c r="J9" s="1579"/>
      <c r="K9" s="196">
        <v>23</v>
      </c>
      <c r="L9" s="132">
        <v>11.4</v>
      </c>
      <c r="M9" s="132">
        <v>6.5</v>
      </c>
      <c r="N9" s="197">
        <v>5</v>
      </c>
      <c r="O9" s="130">
        <v>4.8</v>
      </c>
    </row>
    <row r="10" spans="2:15" ht="13.2" customHeight="1">
      <c r="B10" s="1684" t="s">
        <v>1081</v>
      </c>
      <c r="C10" s="1684" t="s">
        <v>227</v>
      </c>
      <c r="D10" s="41" t="s">
        <v>228</v>
      </c>
      <c r="E10" s="42" t="s">
        <v>229</v>
      </c>
      <c r="F10" s="42" t="s">
        <v>230</v>
      </c>
      <c r="G10" s="42" t="s">
        <v>183</v>
      </c>
      <c r="H10" s="43" t="s">
        <v>231</v>
      </c>
      <c r="I10" s="1580" t="s">
        <v>236</v>
      </c>
      <c r="J10" s="1587" t="s">
        <v>227</v>
      </c>
      <c r="K10" s="41" t="s">
        <v>182</v>
      </c>
      <c r="L10" s="42" t="s">
        <v>229</v>
      </c>
      <c r="M10" s="42" t="s">
        <v>237</v>
      </c>
      <c r="N10" s="42" t="s">
        <v>230</v>
      </c>
      <c r="O10" s="43" t="s">
        <v>183</v>
      </c>
    </row>
    <row r="11" spans="2:15">
      <c r="B11" s="1685"/>
      <c r="C11" s="1685"/>
      <c r="D11" s="175">
        <v>4.5</v>
      </c>
      <c r="E11" s="95">
        <v>4</v>
      </c>
      <c r="F11" s="95">
        <v>3.9</v>
      </c>
      <c r="G11" s="95">
        <v>2.2999999999999998</v>
      </c>
      <c r="H11" s="96">
        <v>2.1</v>
      </c>
      <c r="I11" s="1691"/>
      <c r="J11" s="1693"/>
      <c r="K11" s="175">
        <v>10.4</v>
      </c>
      <c r="L11" s="95">
        <v>9</v>
      </c>
      <c r="M11" s="95">
        <v>4.8</v>
      </c>
      <c r="N11" s="191">
        <v>2.5</v>
      </c>
      <c r="O11" s="96">
        <v>1.8</v>
      </c>
    </row>
    <row r="12" spans="2:15">
      <c r="B12" s="1685"/>
      <c r="C12" s="1685" t="s">
        <v>232</v>
      </c>
      <c r="D12" s="175" t="s">
        <v>230</v>
      </c>
      <c r="E12" s="95" t="s">
        <v>229</v>
      </c>
      <c r="F12" s="95" t="s">
        <v>231</v>
      </c>
      <c r="G12" s="95" t="s">
        <v>228</v>
      </c>
      <c r="H12" s="96" t="s">
        <v>183</v>
      </c>
      <c r="I12" s="1691"/>
      <c r="J12" s="1693" t="s">
        <v>232</v>
      </c>
      <c r="K12" s="175" t="s">
        <v>229</v>
      </c>
      <c r="L12" s="191" t="s">
        <v>182</v>
      </c>
      <c r="M12" s="191" t="s">
        <v>237</v>
      </c>
      <c r="N12" s="191" t="s">
        <v>230</v>
      </c>
      <c r="O12" s="192" t="s">
        <v>885</v>
      </c>
    </row>
    <row r="13" spans="2:15">
      <c r="B13" s="1685"/>
      <c r="C13" s="1685"/>
      <c r="D13" s="175">
        <v>7</v>
      </c>
      <c r="E13" s="95">
        <v>6.1</v>
      </c>
      <c r="F13" s="95">
        <v>4.4000000000000004</v>
      </c>
      <c r="G13" s="95">
        <v>4.3</v>
      </c>
      <c r="H13" s="96">
        <v>3.4</v>
      </c>
      <c r="I13" s="1691"/>
      <c r="J13" s="1693"/>
      <c r="K13" s="175">
        <v>10.1</v>
      </c>
      <c r="L13" s="95">
        <v>7.9</v>
      </c>
      <c r="M13" s="95">
        <v>7.1</v>
      </c>
      <c r="N13" s="194">
        <v>4</v>
      </c>
      <c r="O13" s="96">
        <v>3.5</v>
      </c>
    </row>
    <row r="14" spans="2:15">
      <c r="B14" s="1685"/>
      <c r="C14" s="1685" t="s">
        <v>233</v>
      </c>
      <c r="D14" s="175" t="s">
        <v>230</v>
      </c>
      <c r="E14" s="95" t="s">
        <v>229</v>
      </c>
      <c r="F14" s="95" t="s">
        <v>228</v>
      </c>
      <c r="G14" s="191" t="s">
        <v>11</v>
      </c>
      <c r="H14" s="192" t="s">
        <v>231</v>
      </c>
      <c r="I14" s="1691"/>
      <c r="J14" s="1564" t="s">
        <v>233</v>
      </c>
      <c r="K14" s="175" t="s">
        <v>229</v>
      </c>
      <c r="L14" s="95" t="s">
        <v>182</v>
      </c>
      <c r="M14" s="191" t="s">
        <v>230</v>
      </c>
      <c r="N14" s="191" t="s">
        <v>237</v>
      </c>
      <c r="O14" s="96" t="s">
        <v>11</v>
      </c>
    </row>
    <row r="15" spans="2:15" ht="13.8" thickBot="1">
      <c r="B15" s="1686"/>
      <c r="C15" s="1686"/>
      <c r="D15" s="44">
        <v>7.5</v>
      </c>
      <c r="E15" s="45">
        <v>6.3</v>
      </c>
      <c r="F15" s="45">
        <v>4.8</v>
      </c>
      <c r="G15" s="193">
        <v>4.4000000000000004</v>
      </c>
      <c r="H15" s="46">
        <v>3.9</v>
      </c>
      <c r="I15" s="1692"/>
      <c r="J15" s="1574"/>
      <c r="K15" s="44">
        <v>11.2</v>
      </c>
      <c r="L15" s="45">
        <v>9.1999999999999993</v>
      </c>
      <c r="M15" s="45">
        <v>5.2</v>
      </c>
      <c r="N15" s="45">
        <v>5.2</v>
      </c>
      <c r="O15" s="97">
        <v>3.8</v>
      </c>
    </row>
    <row r="16" spans="2:15">
      <c r="B16" s="1684" t="s">
        <v>1082</v>
      </c>
      <c r="C16" s="1684" t="s">
        <v>227</v>
      </c>
      <c r="D16" s="41" t="s">
        <v>230</v>
      </c>
      <c r="E16" s="42" t="s">
        <v>229</v>
      </c>
      <c r="F16" s="42" t="s">
        <v>182</v>
      </c>
      <c r="G16" s="42" t="s">
        <v>8</v>
      </c>
      <c r="H16" s="43" t="s">
        <v>234</v>
      </c>
      <c r="I16" s="1684" t="s">
        <v>1083</v>
      </c>
      <c r="J16" s="1684" t="s">
        <v>227</v>
      </c>
      <c r="K16" s="953" t="s">
        <v>182</v>
      </c>
      <c r="L16" s="952" t="s">
        <v>183</v>
      </c>
      <c r="M16" s="952" t="s">
        <v>230</v>
      </c>
      <c r="N16" s="952" t="s">
        <v>24</v>
      </c>
      <c r="O16" s="949" t="s">
        <v>228</v>
      </c>
    </row>
    <row r="17" spans="1:15">
      <c r="B17" s="1685"/>
      <c r="C17" s="1685"/>
      <c r="D17" s="175">
        <v>2.1</v>
      </c>
      <c r="E17" s="95">
        <v>1.4</v>
      </c>
      <c r="F17" s="95">
        <v>0.9</v>
      </c>
      <c r="G17" s="191">
        <v>0.9</v>
      </c>
      <c r="H17" s="96">
        <v>0.9</v>
      </c>
      <c r="I17" s="1687"/>
      <c r="J17" s="1687"/>
      <c r="K17" s="972">
        <v>8</v>
      </c>
      <c r="L17" s="942">
        <v>5.0999999999999996</v>
      </c>
      <c r="M17" s="942">
        <v>4.3</v>
      </c>
      <c r="N17" s="943">
        <v>3.2</v>
      </c>
      <c r="O17" s="965">
        <v>2.4</v>
      </c>
    </row>
    <row r="18" spans="1:15">
      <c r="B18" s="1685"/>
      <c r="C18" s="1685" t="s">
        <v>232</v>
      </c>
      <c r="D18" s="175" t="s">
        <v>230</v>
      </c>
      <c r="E18" s="95" t="s">
        <v>229</v>
      </c>
      <c r="F18" s="191" t="s">
        <v>11</v>
      </c>
      <c r="G18" s="191" t="s">
        <v>188</v>
      </c>
      <c r="H18" s="96" t="s">
        <v>8</v>
      </c>
      <c r="I18" s="1687"/>
      <c r="J18" s="1687" t="s">
        <v>232</v>
      </c>
      <c r="K18" s="972" t="s">
        <v>183</v>
      </c>
      <c r="L18" s="942" t="s">
        <v>182</v>
      </c>
      <c r="M18" s="943" t="s">
        <v>230</v>
      </c>
      <c r="N18" s="943" t="s">
        <v>229</v>
      </c>
      <c r="O18" s="965" t="s">
        <v>228</v>
      </c>
    </row>
    <row r="19" spans="1:15">
      <c r="B19" s="1685"/>
      <c r="C19" s="1685"/>
      <c r="D19" s="175">
        <v>3.2</v>
      </c>
      <c r="E19" s="95">
        <v>1.9</v>
      </c>
      <c r="F19" s="95">
        <v>1.1000000000000001</v>
      </c>
      <c r="G19" s="194">
        <v>1</v>
      </c>
      <c r="H19" s="195">
        <v>1</v>
      </c>
      <c r="I19" s="1687"/>
      <c r="J19" s="1687"/>
      <c r="K19" s="972">
        <v>9.3000000000000007</v>
      </c>
      <c r="L19" s="942">
        <v>7.4</v>
      </c>
      <c r="M19" s="942">
        <v>7.3</v>
      </c>
      <c r="N19" s="943">
        <v>3.9</v>
      </c>
      <c r="O19" s="965">
        <v>3.7</v>
      </c>
    </row>
    <row r="20" spans="1:15">
      <c r="B20" s="1685"/>
      <c r="C20" s="1685" t="s">
        <v>233</v>
      </c>
      <c r="D20" s="175" t="s">
        <v>230</v>
      </c>
      <c r="E20" s="95" t="s">
        <v>229</v>
      </c>
      <c r="F20" s="191" t="s">
        <v>11</v>
      </c>
      <c r="G20" s="191" t="s">
        <v>8</v>
      </c>
      <c r="H20" s="96" t="s">
        <v>188</v>
      </c>
      <c r="I20" s="1687"/>
      <c r="J20" s="1687" t="s">
        <v>233</v>
      </c>
      <c r="K20" s="972" t="s">
        <v>230</v>
      </c>
      <c r="L20" s="943" t="s">
        <v>183</v>
      </c>
      <c r="M20" s="943" t="s">
        <v>182</v>
      </c>
      <c r="N20" s="943" t="s">
        <v>11</v>
      </c>
      <c r="O20" s="965" t="s">
        <v>229</v>
      </c>
    </row>
    <row r="21" spans="1:15" ht="13.8" thickBot="1">
      <c r="B21" s="1686"/>
      <c r="C21" s="1686"/>
      <c r="D21" s="44">
        <v>4.4000000000000004</v>
      </c>
      <c r="E21" s="45">
        <v>3.4</v>
      </c>
      <c r="F21" s="45">
        <v>2.9</v>
      </c>
      <c r="G21" s="45">
        <v>1.7</v>
      </c>
      <c r="H21" s="97">
        <v>1.4</v>
      </c>
      <c r="I21" s="1688"/>
      <c r="J21" s="1688"/>
      <c r="K21" s="974">
        <v>9.4</v>
      </c>
      <c r="L21" s="969">
        <v>7.1</v>
      </c>
      <c r="M21" s="1002">
        <v>7</v>
      </c>
      <c r="N21" s="969">
        <v>5.2</v>
      </c>
      <c r="O21" s="951">
        <v>4.7</v>
      </c>
    </row>
    <row r="22" spans="1:15" ht="13.2" customHeight="1">
      <c r="B22" s="1588" t="s">
        <v>886</v>
      </c>
      <c r="C22" s="1588"/>
      <c r="D22" s="1588"/>
      <c r="E22" s="1588"/>
      <c r="F22" s="1588"/>
      <c r="G22" s="1588"/>
      <c r="H22" s="1588"/>
      <c r="I22" s="1588"/>
      <c r="J22" s="1588"/>
      <c r="K22" s="1588"/>
      <c r="L22" s="1588"/>
      <c r="M22" s="1588"/>
      <c r="N22" s="1588"/>
      <c r="O22" s="1588"/>
    </row>
    <row r="23" spans="1:15">
      <c r="B23" s="1582"/>
      <c r="C23" s="1582"/>
      <c r="D23" s="1582"/>
      <c r="E23" s="1582"/>
      <c r="F23" s="1582"/>
      <c r="G23" s="1582"/>
      <c r="H23" s="1582"/>
      <c r="I23" s="1582"/>
      <c r="J23" s="1582"/>
      <c r="K23" s="1582"/>
      <c r="L23" s="1582"/>
      <c r="M23" s="1582"/>
      <c r="N23" s="1582"/>
      <c r="O23" s="1582"/>
    </row>
    <row r="24" spans="1:15">
      <c r="B24" s="783"/>
      <c r="C24" s="783"/>
      <c r="D24" s="783"/>
      <c r="E24" s="783"/>
      <c r="F24" s="783"/>
      <c r="G24" s="783"/>
      <c r="H24" s="783"/>
    </row>
    <row r="25" spans="1:15" ht="13.2" customHeight="1"/>
    <row r="26" spans="1:15" ht="13.2" customHeight="1"/>
    <row r="27" spans="1:15" ht="13.2" customHeight="1"/>
    <row r="28" spans="1:15" ht="13.8" customHeight="1"/>
    <row r="29" spans="1:15" ht="13.2" customHeight="1"/>
    <row r="30" spans="1:15" ht="13.2" customHeight="1"/>
    <row r="31" spans="1:15" ht="13.2" customHeight="1">
      <c r="A31" s="847"/>
    </row>
  </sheetData>
  <mergeCells count="28">
    <mergeCell ref="B22:O23"/>
    <mergeCell ref="J3:O3"/>
    <mergeCell ref="B2:O2"/>
    <mergeCell ref="I4:I9"/>
    <mergeCell ref="J4:J5"/>
    <mergeCell ref="J6:J7"/>
    <mergeCell ref="J8:J9"/>
    <mergeCell ref="B4:B9"/>
    <mergeCell ref="C4:C5"/>
    <mergeCell ref="C6:C7"/>
    <mergeCell ref="C8:C9"/>
    <mergeCell ref="I16:I21"/>
    <mergeCell ref="J16:J17"/>
    <mergeCell ref="I10:I15"/>
    <mergeCell ref="J10:J11"/>
    <mergeCell ref="J12:J13"/>
    <mergeCell ref="J14:J15"/>
    <mergeCell ref="C3:H3"/>
    <mergeCell ref="B10:B15"/>
    <mergeCell ref="C10:C11"/>
    <mergeCell ref="C12:C13"/>
    <mergeCell ref="C14:C15"/>
    <mergeCell ref="B16:B21"/>
    <mergeCell ref="C16:C17"/>
    <mergeCell ref="C18:C19"/>
    <mergeCell ref="C20:C21"/>
    <mergeCell ref="J18:J19"/>
    <mergeCell ref="J20:J2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2"/>
  <sheetViews>
    <sheetView workbookViewId="0">
      <selection activeCell="F28" sqref="F28"/>
    </sheetView>
  </sheetViews>
  <sheetFormatPr defaultRowHeight="13.2"/>
  <cols>
    <col min="3" max="3" width="14.33203125" style="173" customWidth="1"/>
    <col min="4" max="4" width="9.33203125" customWidth="1"/>
    <col min="5" max="5" width="7.5546875" customWidth="1"/>
    <col min="6" max="6" width="12" customWidth="1"/>
    <col min="7" max="7" width="10.88671875" customWidth="1"/>
    <col min="8" max="8" width="13" customWidth="1"/>
    <col min="9" max="9" width="6.77734375" customWidth="1"/>
    <col min="10" max="10" width="6" customWidth="1"/>
    <col min="11" max="11" width="12.44140625" customWidth="1"/>
    <col min="12" max="12" width="11.44140625" customWidth="1"/>
  </cols>
  <sheetData>
    <row r="1" spans="3:12" ht="13.8" thickBot="1">
      <c r="C1" s="1418" t="s">
        <v>1130</v>
      </c>
      <c r="D1" s="1418"/>
      <c r="E1" s="1418"/>
      <c r="F1" s="1418"/>
      <c r="G1" s="1418"/>
      <c r="H1" s="1418"/>
      <c r="I1" s="1418"/>
      <c r="J1" s="1418"/>
      <c r="K1" s="1418"/>
      <c r="L1" s="1418"/>
    </row>
    <row r="2" spans="3:12">
      <c r="C2" s="1432" t="s">
        <v>189</v>
      </c>
      <c r="D2" s="42" t="s">
        <v>190</v>
      </c>
      <c r="E2" s="1695" t="s">
        <v>191</v>
      </c>
      <c r="F2" s="183" t="s">
        <v>192</v>
      </c>
      <c r="G2" s="1384" t="s">
        <v>1171</v>
      </c>
      <c r="H2" s="1432" t="s">
        <v>189</v>
      </c>
      <c r="I2" s="856" t="s">
        <v>190</v>
      </c>
      <c r="J2" s="1695" t="s">
        <v>191</v>
      </c>
      <c r="K2" s="183" t="s">
        <v>192</v>
      </c>
      <c r="L2" s="1384" t="s">
        <v>1171</v>
      </c>
    </row>
    <row r="3" spans="3:12" ht="13.8" thickBot="1">
      <c r="C3" s="1694"/>
      <c r="D3" s="45" t="s">
        <v>194</v>
      </c>
      <c r="E3" s="1696"/>
      <c r="F3" s="184" t="s">
        <v>195</v>
      </c>
      <c r="G3" s="185" t="s">
        <v>196</v>
      </c>
      <c r="H3" s="1694"/>
      <c r="I3" s="857" t="s">
        <v>194</v>
      </c>
      <c r="J3" s="1696"/>
      <c r="K3" s="184" t="s">
        <v>195</v>
      </c>
      <c r="L3" s="185" t="s">
        <v>196</v>
      </c>
    </row>
    <row r="4" spans="3:12">
      <c r="C4" s="74" t="s">
        <v>197</v>
      </c>
      <c r="D4" s="52">
        <v>2.7208258527827649</v>
      </c>
      <c r="E4" s="186">
        <v>0.48518676289648777</v>
      </c>
      <c r="F4" s="75">
        <v>557</v>
      </c>
      <c r="G4" s="133">
        <v>118209</v>
      </c>
      <c r="H4" s="76" t="s">
        <v>211</v>
      </c>
      <c r="I4" s="2">
        <v>0.6130270826191293</v>
      </c>
      <c r="J4" s="4">
        <v>0.58328672632363909</v>
      </c>
      <c r="K4" s="167">
        <v>2917</v>
      </c>
      <c r="L4" s="128">
        <v>16529</v>
      </c>
    </row>
    <row r="5" spans="3:12">
      <c r="C5" s="76" t="s">
        <v>198</v>
      </c>
      <c r="D5" s="2">
        <v>2.0607902735562309</v>
      </c>
      <c r="E5" s="4">
        <v>0.29393387138765947</v>
      </c>
      <c r="F5" s="131">
        <v>1316</v>
      </c>
      <c r="G5" s="770">
        <v>20160</v>
      </c>
      <c r="H5" s="74" t="s">
        <v>212</v>
      </c>
      <c r="I5" s="52">
        <v>0.70635910082519204</v>
      </c>
      <c r="J5" s="186">
        <v>0.29587715539493087</v>
      </c>
      <c r="K5" s="188">
        <v>10543</v>
      </c>
      <c r="L5" s="133">
        <v>19769</v>
      </c>
    </row>
    <row r="6" spans="3:12">
      <c r="C6" s="76" t="s">
        <v>199</v>
      </c>
      <c r="D6" s="2">
        <v>1.7851592851592852</v>
      </c>
      <c r="E6" s="40" t="s">
        <v>25</v>
      </c>
      <c r="F6" s="131">
        <v>5148</v>
      </c>
      <c r="G6" s="128">
        <v>97067</v>
      </c>
      <c r="H6" s="76" t="s">
        <v>213</v>
      </c>
      <c r="I6" s="2">
        <v>0.64920112781954886</v>
      </c>
      <c r="J6" s="4">
        <v>0.40426908150064678</v>
      </c>
      <c r="K6" s="167">
        <v>4256</v>
      </c>
      <c r="L6" s="128">
        <v>13490</v>
      </c>
    </row>
    <row r="7" spans="3:12">
      <c r="C7" s="76" t="s">
        <v>117</v>
      </c>
      <c r="D7" s="2">
        <v>1.6525717939349653</v>
      </c>
      <c r="E7" s="40" t="s">
        <v>25</v>
      </c>
      <c r="F7" s="131">
        <v>8211</v>
      </c>
      <c r="G7" s="128">
        <v>86145</v>
      </c>
      <c r="H7" s="76" t="s">
        <v>214</v>
      </c>
      <c r="I7" s="2">
        <v>0.62583935477305108</v>
      </c>
      <c r="J7" s="40" t="s">
        <v>25</v>
      </c>
      <c r="K7" s="167">
        <v>19652</v>
      </c>
      <c r="L7" s="128">
        <v>9995</v>
      </c>
    </row>
    <row r="8" spans="3:12" ht="13.8" thickBot="1">
      <c r="C8" s="76" t="s">
        <v>200</v>
      </c>
      <c r="D8" s="2">
        <v>1.6386684530557558</v>
      </c>
      <c r="E8" s="40" t="s">
        <v>25</v>
      </c>
      <c r="F8" s="131">
        <v>9703</v>
      </c>
      <c r="G8" s="128">
        <v>58590</v>
      </c>
      <c r="H8" s="74" t="s">
        <v>215</v>
      </c>
      <c r="I8" s="52">
        <v>0.57741230384668796</v>
      </c>
      <c r="J8" s="40" t="s">
        <v>216</v>
      </c>
      <c r="K8" s="188">
        <v>7201</v>
      </c>
      <c r="L8" s="133">
        <v>7875</v>
      </c>
    </row>
    <row r="9" spans="3:12" ht="13.8" thickBot="1">
      <c r="C9" s="76" t="s">
        <v>201</v>
      </c>
      <c r="D9" s="2">
        <v>1.5101363555870373</v>
      </c>
      <c r="E9" s="40" t="s">
        <v>202</v>
      </c>
      <c r="F9" s="131">
        <v>5647</v>
      </c>
      <c r="G9" s="128">
        <v>61508</v>
      </c>
      <c r="H9" s="181" t="s">
        <v>217</v>
      </c>
      <c r="I9" s="771">
        <v>0.58119959005788802</v>
      </c>
      <c r="J9" s="1461" t="s">
        <v>218</v>
      </c>
      <c r="K9" s="1440"/>
      <c r="L9" s="1420"/>
    </row>
    <row r="10" spans="3:12">
      <c r="C10" s="76" t="s">
        <v>203</v>
      </c>
      <c r="D10" s="2">
        <v>1.3585766423357664</v>
      </c>
      <c r="E10" s="4">
        <v>0.23898599611571092</v>
      </c>
      <c r="F10" s="131">
        <v>5480</v>
      </c>
      <c r="G10" s="128">
        <v>50061</v>
      </c>
      <c r="H10" s="76" t="s">
        <v>219</v>
      </c>
      <c r="I10" s="2">
        <v>0.53099981560022125</v>
      </c>
      <c r="J10" s="4">
        <v>0.36965844894070843</v>
      </c>
      <c r="K10" s="167">
        <v>5423</v>
      </c>
      <c r="L10" s="128">
        <v>18539</v>
      </c>
    </row>
    <row r="11" spans="3:12">
      <c r="C11" s="76" t="s">
        <v>204</v>
      </c>
      <c r="D11" s="2">
        <v>1.3448128342245989</v>
      </c>
      <c r="E11" s="40" t="s">
        <v>202</v>
      </c>
      <c r="F11" s="131">
        <v>4675</v>
      </c>
      <c r="G11" s="128">
        <v>55595</v>
      </c>
      <c r="H11" s="772" t="s">
        <v>116</v>
      </c>
      <c r="I11" s="2">
        <v>0.52740659940005452</v>
      </c>
      <c r="J11" s="40" t="s">
        <v>25</v>
      </c>
      <c r="K11" s="167">
        <v>11001</v>
      </c>
      <c r="L11" s="128">
        <v>21593</v>
      </c>
    </row>
    <row r="12" spans="3:12">
      <c r="C12" s="187" t="s">
        <v>205</v>
      </c>
      <c r="D12" s="2">
        <v>1.2908535869437596</v>
      </c>
      <c r="E12" s="40" t="s">
        <v>25</v>
      </c>
      <c r="F12" s="131">
        <v>8517</v>
      </c>
      <c r="G12" s="128">
        <v>51215</v>
      </c>
      <c r="H12" s="773" t="s">
        <v>220</v>
      </c>
      <c r="I12" s="2">
        <v>0.49817997977755307</v>
      </c>
      <c r="J12" s="4">
        <v>0.4484495690137692</v>
      </c>
      <c r="K12" s="167">
        <v>9890</v>
      </c>
      <c r="L12" s="770">
        <v>14007</v>
      </c>
    </row>
    <row r="13" spans="3:12">
      <c r="C13" s="76" t="s">
        <v>206</v>
      </c>
      <c r="D13" s="2">
        <v>1.2787996127783157</v>
      </c>
      <c r="E13" s="4">
        <v>0.43450342465753422</v>
      </c>
      <c r="F13" s="131">
        <v>2066</v>
      </c>
      <c r="G13" s="770">
        <v>24069</v>
      </c>
      <c r="H13" s="773" t="s">
        <v>114</v>
      </c>
      <c r="I13" s="2">
        <v>0.4734498820853334</v>
      </c>
      <c r="J13" s="4">
        <v>0.48690551264496251</v>
      </c>
      <c r="K13" s="167">
        <v>59789</v>
      </c>
      <c r="L13" s="770">
        <v>35239</v>
      </c>
    </row>
    <row r="14" spans="3:12">
      <c r="C14" s="76" t="s">
        <v>207</v>
      </c>
      <c r="D14" s="2">
        <v>1.2293577981651376</v>
      </c>
      <c r="E14" s="40" t="s">
        <v>25</v>
      </c>
      <c r="F14" s="131">
        <v>327</v>
      </c>
      <c r="G14" s="128">
        <v>52140</v>
      </c>
      <c r="H14" s="773" t="s">
        <v>111</v>
      </c>
      <c r="I14" s="2">
        <v>0.43948160509037604</v>
      </c>
      <c r="J14" s="4">
        <v>0.12492624910722605</v>
      </c>
      <c r="K14" s="167">
        <v>64121</v>
      </c>
      <c r="L14" s="770">
        <v>44445</v>
      </c>
    </row>
    <row r="15" spans="3:12">
      <c r="C15" s="76" t="s">
        <v>208</v>
      </c>
      <c r="D15" s="2">
        <v>1.1822554783538215</v>
      </c>
      <c r="E15" s="40" t="s">
        <v>25</v>
      </c>
      <c r="F15" s="131">
        <v>11226</v>
      </c>
      <c r="G15" s="128">
        <v>47490</v>
      </c>
      <c r="H15" s="773" t="s">
        <v>120</v>
      </c>
      <c r="I15" s="2">
        <v>0.31989346645378547</v>
      </c>
      <c r="J15" s="40" t="s">
        <v>25</v>
      </c>
      <c r="K15" s="167">
        <v>143429</v>
      </c>
      <c r="L15" s="770">
        <v>14160</v>
      </c>
    </row>
    <row r="16" spans="3:12">
      <c r="C16" s="76" t="s">
        <v>209</v>
      </c>
      <c r="D16" s="2">
        <v>1.063137301399099</v>
      </c>
      <c r="E16" s="40" t="s">
        <v>25</v>
      </c>
      <c r="F16" s="131">
        <v>16868</v>
      </c>
      <c r="G16" s="128">
        <v>52240</v>
      </c>
      <c r="H16" s="773" t="s">
        <v>221</v>
      </c>
      <c r="I16" s="2">
        <v>0.28223718280683585</v>
      </c>
      <c r="J16" s="40" t="s">
        <v>25</v>
      </c>
      <c r="K16" s="167">
        <v>38620</v>
      </c>
      <c r="L16" s="770">
        <v>14332</v>
      </c>
    </row>
    <row r="17" spans="3:12">
      <c r="C17" s="76" t="s">
        <v>14</v>
      </c>
      <c r="D17" s="2">
        <v>1.0292885945986161</v>
      </c>
      <c r="E17" s="40" t="s">
        <v>25</v>
      </c>
      <c r="F17" s="131">
        <v>80646</v>
      </c>
      <c r="G17" s="128">
        <v>47852</v>
      </c>
      <c r="H17" s="773" t="s">
        <v>115</v>
      </c>
      <c r="I17" s="2">
        <v>0.25470633376567231</v>
      </c>
      <c r="J17" s="4">
        <v>0.15547686464546262</v>
      </c>
      <c r="K17" s="167">
        <v>46260</v>
      </c>
      <c r="L17" s="770">
        <v>29782</v>
      </c>
    </row>
    <row r="18" spans="3:12">
      <c r="C18" s="76" t="s">
        <v>210</v>
      </c>
      <c r="D18" s="2">
        <v>0.93469138755980863</v>
      </c>
      <c r="E18" s="4">
        <v>9.1101330194341412E-2</v>
      </c>
      <c r="F18" s="131">
        <v>418</v>
      </c>
      <c r="G18" s="770">
        <v>25281</v>
      </c>
      <c r="H18" s="76" t="s">
        <v>222</v>
      </c>
      <c r="I18" s="2">
        <v>0.15654412612959046</v>
      </c>
      <c r="J18" s="40" t="s">
        <v>25</v>
      </c>
      <c r="K18" s="167">
        <v>10402</v>
      </c>
      <c r="L18" s="770">
        <v>22159</v>
      </c>
    </row>
    <row r="19" spans="3:12">
      <c r="C19" s="76" t="s">
        <v>113</v>
      </c>
      <c r="D19" s="2">
        <v>0.90723943355458492</v>
      </c>
      <c r="E19" s="4">
        <v>2.8598687561107283E-2</v>
      </c>
      <c r="F19" s="131">
        <v>64331</v>
      </c>
      <c r="G19" s="128">
        <v>46479</v>
      </c>
      <c r="H19" s="76" t="s">
        <v>128</v>
      </c>
      <c r="I19" s="2">
        <v>0.1029616634848563</v>
      </c>
      <c r="J19" s="40" t="s">
        <v>25</v>
      </c>
      <c r="K19" s="167">
        <v>77524</v>
      </c>
      <c r="L19" s="128">
        <v>10329</v>
      </c>
    </row>
    <row r="20" spans="3:12" ht="13.8" thickBot="1">
      <c r="C20" s="190" t="s">
        <v>224</v>
      </c>
      <c r="H20" s="77" t="s">
        <v>223</v>
      </c>
      <c r="I20" s="7">
        <v>6.8429361488185028E-2</v>
      </c>
      <c r="J20" s="8">
        <v>0.92628734212863673</v>
      </c>
      <c r="K20" s="170">
        <v>1989</v>
      </c>
      <c r="L20" s="130">
        <v>15640</v>
      </c>
    </row>
    <row r="21" spans="3:12" ht="13.8" thickBot="1"/>
    <row r="22" spans="3:12" ht="13.8" thickBot="1">
      <c r="L22" s="189"/>
    </row>
  </sheetData>
  <mergeCells count="6">
    <mergeCell ref="C1:L1"/>
    <mergeCell ref="C2:C3"/>
    <mergeCell ref="E2:E3"/>
    <mergeCell ref="J9:L9"/>
    <mergeCell ref="H2:H3"/>
    <mergeCell ref="J2:J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80"/>
  <sheetViews>
    <sheetView zoomScale="79" zoomScaleNormal="79" workbookViewId="0">
      <selection activeCell="C26" sqref="C26"/>
    </sheetView>
  </sheetViews>
  <sheetFormatPr defaultRowHeight="13.2"/>
  <cols>
    <col min="1" max="2" width="8.88671875" style="289"/>
    <col min="3" max="3" width="20.44140625" style="381" customWidth="1"/>
    <col min="4" max="16384" width="8.88671875" style="289"/>
  </cols>
  <sheetData>
    <row r="1" spans="3:16">
      <c r="G1" s="290"/>
      <c r="H1" s="290"/>
      <c r="I1" s="290"/>
    </row>
    <row r="2" spans="3:16" ht="13.8">
      <c r="C2" s="419"/>
      <c r="D2" s="418"/>
      <c r="F2" s="290"/>
      <c r="G2" s="418"/>
      <c r="I2" s="290"/>
    </row>
    <row r="3" spans="3:16" ht="13.8" customHeight="1" thickBot="1">
      <c r="C3" s="1703" t="s">
        <v>1005</v>
      </c>
      <c r="D3" s="1703"/>
      <c r="E3" s="1703"/>
      <c r="F3" s="1703"/>
      <c r="G3" s="1703"/>
      <c r="H3" s="1703"/>
      <c r="I3" s="1703"/>
      <c r="J3" s="1703"/>
      <c r="K3" s="1703"/>
      <c r="L3" s="1703"/>
      <c r="M3" s="1703"/>
      <c r="N3" s="1703"/>
      <c r="O3" s="1703"/>
      <c r="P3" s="1703"/>
    </row>
    <row r="4" spans="3:16" ht="13.8" customHeight="1">
      <c r="C4" s="1704" t="s">
        <v>64</v>
      </c>
      <c r="D4" s="1697" t="s">
        <v>460</v>
      </c>
      <c r="E4" s="1698"/>
      <c r="F4" s="1699"/>
      <c r="G4" s="1700" t="s">
        <v>459</v>
      </c>
      <c r="H4" s="1701"/>
      <c r="I4" s="1702"/>
      <c r="J4" s="1704" t="s">
        <v>64</v>
      </c>
      <c r="K4" s="1697" t="s">
        <v>460</v>
      </c>
      <c r="L4" s="1698"/>
      <c r="M4" s="1699"/>
      <c r="N4" s="1700" t="s">
        <v>459</v>
      </c>
      <c r="O4" s="1701"/>
      <c r="P4" s="1702"/>
    </row>
    <row r="5" spans="3:16" ht="13.8" thickBot="1">
      <c r="C5" s="1705"/>
      <c r="D5" s="417" t="s">
        <v>279</v>
      </c>
      <c r="E5" s="415" t="s">
        <v>458</v>
      </c>
      <c r="F5" s="414" t="s">
        <v>261</v>
      </c>
      <c r="G5" s="416" t="s">
        <v>279</v>
      </c>
      <c r="H5" s="415" t="s">
        <v>458</v>
      </c>
      <c r="I5" s="414" t="s">
        <v>261</v>
      </c>
      <c r="J5" s="1705"/>
      <c r="K5" s="417" t="s">
        <v>279</v>
      </c>
      <c r="L5" s="415" t="s">
        <v>458</v>
      </c>
      <c r="M5" s="414" t="s">
        <v>261</v>
      </c>
      <c r="N5" s="416" t="s">
        <v>279</v>
      </c>
      <c r="O5" s="415" t="s">
        <v>458</v>
      </c>
      <c r="P5" s="414" t="s">
        <v>261</v>
      </c>
    </row>
    <row r="6" spans="3:16">
      <c r="C6" s="413" t="s">
        <v>457</v>
      </c>
      <c r="D6" s="412">
        <v>985.56</v>
      </c>
      <c r="E6" s="388">
        <v>358.58</v>
      </c>
      <c r="F6" s="387">
        <v>288.85000000000002</v>
      </c>
      <c r="G6" s="389">
        <v>264.66000000000003</v>
      </c>
      <c r="H6" s="388">
        <v>66.63</v>
      </c>
      <c r="I6" s="387">
        <v>67.239999999999995</v>
      </c>
      <c r="J6" s="391" t="s">
        <v>443</v>
      </c>
      <c r="K6" s="390">
        <v>680.41</v>
      </c>
      <c r="L6" s="388">
        <v>243.21</v>
      </c>
      <c r="M6" s="387">
        <v>246.17</v>
      </c>
      <c r="N6" s="389">
        <v>118.95</v>
      </c>
      <c r="O6" s="388">
        <v>23.3</v>
      </c>
      <c r="P6" s="387">
        <v>49.09</v>
      </c>
    </row>
    <row r="7" spans="3:16">
      <c r="C7" s="391" t="s">
        <v>456</v>
      </c>
      <c r="D7" s="390">
        <v>957.55</v>
      </c>
      <c r="E7" s="388">
        <v>314.33999999999997</v>
      </c>
      <c r="F7" s="387">
        <v>205.19</v>
      </c>
      <c r="G7" s="389">
        <v>147.62</v>
      </c>
      <c r="H7" s="388">
        <v>26.16</v>
      </c>
      <c r="I7" s="387">
        <v>37.119999999999997</v>
      </c>
      <c r="J7" s="391" t="s">
        <v>442</v>
      </c>
      <c r="K7" s="390">
        <v>637.26</v>
      </c>
      <c r="L7" s="388">
        <v>248.69</v>
      </c>
      <c r="M7" s="387">
        <v>182.89</v>
      </c>
      <c r="N7" s="389">
        <v>235.85</v>
      </c>
      <c r="O7" s="388">
        <v>60.92</v>
      </c>
      <c r="P7" s="387">
        <v>92.12</v>
      </c>
    </row>
    <row r="8" spans="3:16">
      <c r="C8" s="391" t="s">
        <v>455</v>
      </c>
      <c r="D8" s="390">
        <v>898.9</v>
      </c>
      <c r="E8" s="388">
        <v>319.62</v>
      </c>
      <c r="F8" s="387">
        <v>366.44</v>
      </c>
      <c r="G8" s="389">
        <v>328.68</v>
      </c>
      <c r="H8" s="388">
        <v>69.37</v>
      </c>
      <c r="I8" s="387">
        <v>140.13</v>
      </c>
      <c r="J8" s="391" t="s">
        <v>441</v>
      </c>
      <c r="K8" s="390">
        <v>553.37</v>
      </c>
      <c r="L8" s="388">
        <v>208.36</v>
      </c>
      <c r="M8" s="387">
        <v>103.32</v>
      </c>
      <c r="N8" s="389">
        <v>254.28</v>
      </c>
      <c r="O8" s="388">
        <v>59.93</v>
      </c>
      <c r="P8" s="387">
        <v>42.95</v>
      </c>
    </row>
    <row r="9" spans="3:16">
      <c r="C9" s="391" t="s">
        <v>454</v>
      </c>
      <c r="D9" s="390">
        <v>893.88</v>
      </c>
      <c r="E9" s="388">
        <v>289.05</v>
      </c>
      <c r="F9" s="387">
        <v>343.34</v>
      </c>
      <c r="G9" s="389">
        <v>326.82</v>
      </c>
      <c r="H9" s="388">
        <v>41.37</v>
      </c>
      <c r="I9" s="387">
        <v>150.87</v>
      </c>
      <c r="J9" s="391" t="s">
        <v>440</v>
      </c>
      <c r="K9" s="390">
        <v>549.89</v>
      </c>
      <c r="L9" s="388">
        <v>184.71</v>
      </c>
      <c r="M9" s="387">
        <v>132.85</v>
      </c>
      <c r="N9" s="389">
        <v>103.11</v>
      </c>
      <c r="O9" s="388">
        <v>26.75</v>
      </c>
      <c r="P9" s="387">
        <v>21.89</v>
      </c>
    </row>
    <row r="10" spans="3:16">
      <c r="C10" s="391" t="s">
        <v>453</v>
      </c>
      <c r="D10" s="390">
        <v>869.84</v>
      </c>
      <c r="E10" s="388">
        <v>317.24</v>
      </c>
      <c r="F10" s="387">
        <v>221.71</v>
      </c>
      <c r="G10" s="389">
        <v>189.69</v>
      </c>
      <c r="H10" s="388">
        <v>57.75</v>
      </c>
      <c r="I10" s="387">
        <v>41.14</v>
      </c>
      <c r="J10" s="391" t="s">
        <v>439</v>
      </c>
      <c r="K10" s="390">
        <v>495.13</v>
      </c>
      <c r="L10" s="388">
        <v>170.19</v>
      </c>
      <c r="M10" s="387">
        <v>134.57</v>
      </c>
      <c r="N10" s="389">
        <v>105.47</v>
      </c>
      <c r="O10" s="388">
        <v>21.07</v>
      </c>
      <c r="P10" s="387">
        <v>30.77</v>
      </c>
    </row>
    <row r="11" spans="3:16">
      <c r="C11" s="391" t="s">
        <v>452</v>
      </c>
      <c r="D11" s="390">
        <v>848.72</v>
      </c>
      <c r="E11" s="388">
        <v>303.97000000000003</v>
      </c>
      <c r="F11" s="387">
        <v>248.15</v>
      </c>
      <c r="G11" s="389">
        <v>205.39</v>
      </c>
      <c r="H11" s="388">
        <v>35.67</v>
      </c>
      <c r="I11" s="387">
        <v>74.459999999999994</v>
      </c>
      <c r="J11" s="391" t="s">
        <v>438</v>
      </c>
      <c r="K11" s="390">
        <v>482.56</v>
      </c>
      <c r="L11" s="388">
        <v>140.05000000000001</v>
      </c>
      <c r="M11" s="387">
        <v>153.03</v>
      </c>
      <c r="N11" s="389">
        <v>133.16</v>
      </c>
      <c r="O11" s="388">
        <v>28.72</v>
      </c>
      <c r="P11" s="387">
        <v>45.69</v>
      </c>
    </row>
    <row r="12" spans="3:16">
      <c r="C12" s="391" t="s">
        <v>451</v>
      </c>
      <c r="D12" s="390">
        <v>838.06</v>
      </c>
      <c r="E12" s="388">
        <v>317.62</v>
      </c>
      <c r="F12" s="387">
        <v>366.37</v>
      </c>
      <c r="G12" s="389">
        <v>271.74</v>
      </c>
      <c r="H12" s="388">
        <v>90.89</v>
      </c>
      <c r="I12" s="387">
        <v>111.05</v>
      </c>
      <c r="J12" s="391" t="s">
        <v>437</v>
      </c>
      <c r="K12" s="390">
        <v>482.52</v>
      </c>
      <c r="L12" s="388">
        <v>144.96</v>
      </c>
      <c r="M12" s="387">
        <v>200.91</v>
      </c>
      <c r="N12" s="389">
        <v>65.62</v>
      </c>
      <c r="O12" s="388">
        <v>23.08</v>
      </c>
      <c r="P12" s="387">
        <v>15.33</v>
      </c>
    </row>
    <row r="13" spans="3:16">
      <c r="C13" s="391" t="s">
        <v>450</v>
      </c>
      <c r="D13" s="390">
        <v>826.1</v>
      </c>
      <c r="E13" s="388">
        <v>228.34</v>
      </c>
      <c r="F13" s="387">
        <v>232.7</v>
      </c>
      <c r="G13" s="389">
        <v>149.34</v>
      </c>
      <c r="H13" s="388">
        <v>10.8</v>
      </c>
      <c r="I13" s="387">
        <v>54.18</v>
      </c>
      <c r="J13" s="391" t="s">
        <v>436</v>
      </c>
      <c r="K13" s="390">
        <v>439.13</v>
      </c>
      <c r="L13" s="388">
        <v>144.26</v>
      </c>
      <c r="M13" s="387">
        <v>125.53</v>
      </c>
      <c r="N13" s="389">
        <v>51.94</v>
      </c>
      <c r="O13" s="388">
        <v>11.62</v>
      </c>
      <c r="P13" s="387">
        <v>21.47</v>
      </c>
    </row>
    <row r="14" spans="3:16" ht="13.8" thickBot="1">
      <c r="C14" s="391" t="s">
        <v>449</v>
      </c>
      <c r="D14" s="390">
        <v>805.48</v>
      </c>
      <c r="E14" s="388">
        <v>253.42</v>
      </c>
      <c r="F14" s="387">
        <v>276.92</v>
      </c>
      <c r="G14" s="389">
        <v>473.33</v>
      </c>
      <c r="H14" s="388">
        <v>191.61</v>
      </c>
      <c r="I14" s="387">
        <v>166.66</v>
      </c>
      <c r="J14" s="391" t="s">
        <v>435</v>
      </c>
      <c r="K14" s="390">
        <v>427.3</v>
      </c>
      <c r="L14" s="388">
        <v>151.35</v>
      </c>
      <c r="M14" s="392">
        <v>114.9</v>
      </c>
      <c r="N14" s="389">
        <v>128.35</v>
      </c>
      <c r="O14" s="388">
        <v>38.99</v>
      </c>
      <c r="P14" s="387">
        <v>26.53</v>
      </c>
    </row>
    <row r="15" spans="3:16" ht="13.8" thickBot="1">
      <c r="C15" s="411" t="s">
        <v>448</v>
      </c>
      <c r="D15" s="410">
        <v>751.36</v>
      </c>
      <c r="E15" s="408">
        <v>271.8</v>
      </c>
      <c r="F15" s="407">
        <v>267.39999999999998</v>
      </c>
      <c r="G15" s="409">
        <v>203.59</v>
      </c>
      <c r="H15" s="408">
        <v>54.81</v>
      </c>
      <c r="I15" s="407">
        <v>63.5</v>
      </c>
      <c r="J15" s="391" t="s">
        <v>434</v>
      </c>
      <c r="K15" s="390">
        <v>390.02</v>
      </c>
      <c r="L15" s="388">
        <v>104.93</v>
      </c>
      <c r="M15" s="387">
        <v>100.8</v>
      </c>
      <c r="N15" s="389">
        <v>51.86</v>
      </c>
      <c r="O15" s="388">
        <v>11.78</v>
      </c>
      <c r="P15" s="387">
        <v>10.3</v>
      </c>
    </row>
    <row r="16" spans="3:16">
      <c r="C16" s="406" t="s">
        <v>447</v>
      </c>
      <c r="D16" s="405">
        <v>737.73</v>
      </c>
      <c r="E16" s="403">
        <v>207.23</v>
      </c>
      <c r="F16" s="402">
        <v>282.76</v>
      </c>
      <c r="G16" s="404">
        <v>237.3</v>
      </c>
      <c r="H16" s="403">
        <v>81.13</v>
      </c>
      <c r="I16" s="402">
        <v>76.09</v>
      </c>
      <c r="J16" s="391" t="s">
        <v>433</v>
      </c>
      <c r="K16" s="390">
        <v>362.96</v>
      </c>
      <c r="L16" s="388">
        <v>164.23</v>
      </c>
      <c r="M16" s="387">
        <v>87.22</v>
      </c>
      <c r="N16" s="389">
        <v>91.4</v>
      </c>
      <c r="O16" s="388">
        <v>29.67</v>
      </c>
      <c r="P16" s="387">
        <v>19.059999999999999</v>
      </c>
    </row>
    <row r="17" spans="3:16">
      <c r="C17" s="401" t="s">
        <v>446</v>
      </c>
      <c r="D17" s="400">
        <v>728.71</v>
      </c>
      <c r="E17" s="399">
        <v>284.35000000000002</v>
      </c>
      <c r="F17" s="398">
        <v>374.49</v>
      </c>
      <c r="G17" s="395">
        <v>215.78</v>
      </c>
      <c r="H17" s="399">
        <v>54.72</v>
      </c>
      <c r="I17" s="398">
        <v>89.49</v>
      </c>
      <c r="J17" s="391" t="s">
        <v>432</v>
      </c>
      <c r="K17" s="390">
        <v>342.7</v>
      </c>
      <c r="L17" s="388">
        <v>140.35</v>
      </c>
      <c r="M17" s="387">
        <v>113.04</v>
      </c>
      <c r="N17" s="389">
        <v>38.729999999999997</v>
      </c>
      <c r="O17" s="388">
        <v>13.33</v>
      </c>
      <c r="P17" s="387">
        <v>7.06</v>
      </c>
    </row>
    <row r="18" spans="3:16">
      <c r="C18" s="397" t="s">
        <v>445</v>
      </c>
      <c r="D18" s="396">
        <v>703.87</v>
      </c>
      <c r="E18" s="394">
        <v>204.84</v>
      </c>
      <c r="F18" s="393">
        <v>263.04000000000002</v>
      </c>
      <c r="G18" s="395">
        <v>215.45</v>
      </c>
      <c r="H18" s="394">
        <v>27.4</v>
      </c>
      <c r="I18" s="393">
        <v>98.32</v>
      </c>
      <c r="J18" s="391" t="s">
        <v>431</v>
      </c>
      <c r="K18" s="390">
        <v>328.48</v>
      </c>
      <c r="L18" s="388">
        <v>73.48</v>
      </c>
      <c r="M18" s="387">
        <v>64.459999999999994</v>
      </c>
      <c r="N18" s="389">
        <v>67.03</v>
      </c>
      <c r="O18" s="388">
        <v>13.65</v>
      </c>
      <c r="P18" s="387">
        <v>29.04</v>
      </c>
    </row>
    <row r="19" spans="3:16">
      <c r="C19" s="391" t="s">
        <v>444</v>
      </c>
      <c r="D19" s="390">
        <v>687.4</v>
      </c>
      <c r="E19" s="388">
        <v>184.61</v>
      </c>
      <c r="F19" s="387">
        <v>156.62</v>
      </c>
      <c r="G19" s="389">
        <v>146.72999999999999</v>
      </c>
      <c r="H19" s="388">
        <v>29.58</v>
      </c>
      <c r="I19" s="387">
        <v>31.5</v>
      </c>
      <c r="J19" s="391" t="s">
        <v>430</v>
      </c>
      <c r="K19" s="390">
        <v>318.98</v>
      </c>
      <c r="L19" s="388">
        <v>130.19999999999999</v>
      </c>
      <c r="M19" s="387">
        <v>92.37</v>
      </c>
      <c r="N19" s="389">
        <v>123.07</v>
      </c>
      <c r="O19" s="388">
        <v>34.72</v>
      </c>
      <c r="P19" s="387">
        <v>32.340000000000003</v>
      </c>
    </row>
    <row r="20" spans="3:16" ht="13.8" thickBot="1">
      <c r="C20" s="289" t="s">
        <v>428</v>
      </c>
      <c r="J20" s="386" t="s">
        <v>429</v>
      </c>
      <c r="K20" s="385">
        <v>318.89</v>
      </c>
      <c r="L20" s="383">
        <v>107.72</v>
      </c>
      <c r="M20" s="382">
        <v>110.23</v>
      </c>
      <c r="N20" s="384">
        <v>102.38</v>
      </c>
      <c r="O20" s="383">
        <v>17.440000000000001</v>
      </c>
      <c r="P20" s="382">
        <v>43.53</v>
      </c>
    </row>
    <row r="21" spans="3:16">
      <c r="C21" s="290" t="s">
        <v>427</v>
      </c>
    </row>
    <row r="35" spans="7:7">
      <c r="G35" s="290"/>
    </row>
    <row r="36" spans="7:7">
      <c r="G36" s="290"/>
    </row>
    <row r="37" spans="7:7">
      <c r="G37" s="290"/>
    </row>
    <row r="77" spans="7:7">
      <c r="G77" s="290"/>
    </row>
    <row r="78" spans="7:7">
      <c r="G78" s="290"/>
    </row>
    <row r="79" spans="7:7">
      <c r="G79" s="290"/>
    </row>
    <row r="80" spans="7:7">
      <c r="G80" s="290"/>
    </row>
  </sheetData>
  <mergeCells count="7">
    <mergeCell ref="K4:M4"/>
    <mergeCell ref="N4:P4"/>
    <mergeCell ref="C3:P3"/>
    <mergeCell ref="C4:C5"/>
    <mergeCell ref="D4:F4"/>
    <mergeCell ref="G4:I4"/>
    <mergeCell ref="J4:J5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0"/>
  <sheetViews>
    <sheetView zoomScale="79" zoomScaleNormal="79" workbookViewId="0">
      <selection activeCell="O2" sqref="O2"/>
    </sheetView>
  </sheetViews>
  <sheetFormatPr defaultRowHeight="13.2"/>
  <cols>
    <col min="1" max="1" width="8.88671875" style="289"/>
    <col min="2" max="2" width="6.44140625" style="289" customWidth="1"/>
    <col min="3" max="3" width="11.109375" style="289" customWidth="1"/>
    <col min="4" max="4" width="8.88671875" style="289"/>
    <col min="5" max="5" width="10.5546875" style="289" customWidth="1"/>
    <col min="6" max="6" width="11.44140625" style="289" customWidth="1"/>
    <col min="7" max="7" width="6.21875" style="289" customWidth="1"/>
    <col min="8" max="8" width="11.109375" style="289" customWidth="1"/>
    <col min="9" max="9" width="10.44140625" style="289" customWidth="1"/>
    <col min="10" max="10" width="9.21875" style="289" customWidth="1"/>
    <col min="11" max="11" width="8.88671875" style="289"/>
    <col min="12" max="12" width="11.5546875" style="289" customWidth="1"/>
    <col min="13" max="16384" width="8.88671875" style="289"/>
  </cols>
  <sheetData>
    <row r="2" spans="2:12" ht="13.8" thickBot="1">
      <c r="B2" s="1481" t="s">
        <v>1006</v>
      </c>
      <c r="C2" s="1481"/>
      <c r="D2" s="1481"/>
      <c r="E2" s="1481"/>
      <c r="F2" s="1481"/>
      <c r="G2" s="1481"/>
      <c r="H2" s="1481"/>
      <c r="I2" s="1481"/>
      <c r="J2" s="1481"/>
      <c r="K2" s="1481"/>
      <c r="L2" s="1481"/>
    </row>
    <row r="3" spans="2:12" ht="13.8" thickBot="1">
      <c r="B3" s="808" t="s">
        <v>841</v>
      </c>
      <c r="C3" s="811" t="s">
        <v>838</v>
      </c>
      <c r="D3" s="811" t="s">
        <v>266</v>
      </c>
      <c r="E3" s="811" t="s">
        <v>461</v>
      </c>
      <c r="F3" s="811" t="s">
        <v>781</v>
      </c>
      <c r="G3" s="811" t="s">
        <v>841</v>
      </c>
      <c r="H3" s="811" t="s">
        <v>838</v>
      </c>
      <c r="I3" s="811" t="s">
        <v>266</v>
      </c>
      <c r="J3" s="811" t="s">
        <v>406</v>
      </c>
      <c r="K3" s="813" t="s">
        <v>781</v>
      </c>
      <c r="L3" s="310" t="s">
        <v>842</v>
      </c>
    </row>
    <row r="4" spans="2:12">
      <c r="B4" s="1428" t="s">
        <v>887</v>
      </c>
      <c r="C4" s="1432" t="s">
        <v>778</v>
      </c>
      <c r="D4" s="1707">
        <v>159414</v>
      </c>
      <c r="E4" s="596">
        <v>107136</v>
      </c>
      <c r="F4" s="796">
        <v>52278</v>
      </c>
      <c r="G4" s="1428" t="s">
        <v>24</v>
      </c>
      <c r="H4" s="1432" t="s">
        <v>778</v>
      </c>
      <c r="I4" s="1707">
        <v>13031</v>
      </c>
      <c r="J4" s="596">
        <v>2254</v>
      </c>
      <c r="K4" s="796">
        <v>10778</v>
      </c>
      <c r="L4" s="798" t="s">
        <v>843</v>
      </c>
    </row>
    <row r="5" spans="2:12">
      <c r="B5" s="1429"/>
      <c r="C5" s="1646"/>
      <c r="D5" s="1708"/>
      <c r="E5" s="794">
        <f>E4/(E4+F4)</f>
        <v>0.67206142496894883</v>
      </c>
      <c r="F5" s="794">
        <f>1-E5</f>
        <v>0.32793857503105117</v>
      </c>
      <c r="G5" s="1429"/>
      <c r="H5" s="1646"/>
      <c r="I5" s="1708"/>
      <c r="J5" s="794">
        <f>J4/(J4+K4)</f>
        <v>0.17295887047268263</v>
      </c>
      <c r="K5" s="794">
        <f>1-J5</f>
        <v>0.82704112952731734</v>
      </c>
      <c r="L5" s="799"/>
    </row>
    <row r="6" spans="2:12">
      <c r="B6" s="1429"/>
      <c r="C6" s="1712" t="s">
        <v>779</v>
      </c>
      <c r="D6" s="1709">
        <v>883883</v>
      </c>
      <c r="E6" s="793">
        <v>319938</v>
      </c>
      <c r="F6" s="797">
        <v>563945</v>
      </c>
      <c r="G6" s="1429"/>
      <c r="H6" s="1712" t="s">
        <v>779</v>
      </c>
      <c r="I6" s="1709">
        <v>95404</v>
      </c>
      <c r="J6" s="793">
        <v>8929</v>
      </c>
      <c r="K6" s="797">
        <v>86475</v>
      </c>
      <c r="L6" s="799" t="s">
        <v>844</v>
      </c>
    </row>
    <row r="7" spans="2:12">
      <c r="B7" s="1429"/>
      <c r="C7" s="1646"/>
      <c r="D7" s="1708"/>
      <c r="E7" s="794">
        <f>E6/(E6+F6)</f>
        <v>0.36196872210462244</v>
      </c>
      <c r="F7" s="794">
        <f>1-E7</f>
        <v>0.63803127789537761</v>
      </c>
      <c r="G7" s="1429"/>
      <c r="H7" s="1646"/>
      <c r="I7" s="1708"/>
      <c r="J7" s="794">
        <f>J6/(J6+K6)</f>
        <v>9.3591463670286368E-2</v>
      </c>
      <c r="K7" s="794">
        <f>1-J7</f>
        <v>0.90640853632971363</v>
      </c>
      <c r="L7" s="799"/>
    </row>
    <row r="8" spans="2:12">
      <c r="B8" s="1429"/>
      <c r="C8" s="1712" t="s">
        <v>780</v>
      </c>
      <c r="D8" s="1709">
        <v>61213</v>
      </c>
      <c r="E8" s="793">
        <v>23118</v>
      </c>
      <c r="F8" s="797">
        <v>38096</v>
      </c>
      <c r="G8" s="1429"/>
      <c r="H8" s="1712" t="s">
        <v>780</v>
      </c>
      <c r="I8" s="1709">
        <v>8072</v>
      </c>
      <c r="J8" s="793">
        <v>486</v>
      </c>
      <c r="K8" s="797">
        <v>7586</v>
      </c>
      <c r="L8" s="799" t="s">
        <v>845</v>
      </c>
    </row>
    <row r="9" spans="2:12">
      <c r="B9" s="1429"/>
      <c r="C9" s="1646"/>
      <c r="D9" s="1708"/>
      <c r="E9" s="794">
        <f>E8/(E8+F8)</f>
        <v>0.37765870552487996</v>
      </c>
      <c r="F9" s="794">
        <f>1-E9</f>
        <v>0.6223412944751201</v>
      </c>
      <c r="G9" s="1429"/>
      <c r="H9" s="1646"/>
      <c r="I9" s="1708"/>
      <c r="J9" s="794">
        <f>J8/(J8+K8)</f>
        <v>6.0208126858275521E-2</v>
      </c>
      <c r="K9" s="794">
        <f>1-J9</f>
        <v>0.93979187314172452</v>
      </c>
      <c r="L9" s="799"/>
    </row>
    <row r="10" spans="2:12">
      <c r="B10" s="1429"/>
      <c r="C10" s="1710" t="s">
        <v>852</v>
      </c>
      <c r="D10" s="1711"/>
      <c r="E10" s="836">
        <f>E6/E4</f>
        <v>2.9862791218637992</v>
      </c>
      <c r="F10" s="836">
        <f>F6/F4</f>
        <v>10.787424920616703</v>
      </c>
      <c r="G10" s="1429"/>
      <c r="H10" s="1710" t="s">
        <v>852</v>
      </c>
      <c r="I10" s="1711"/>
      <c r="J10" s="836">
        <f>J6/J4</f>
        <v>3.9614019520851818</v>
      </c>
      <c r="K10" s="836">
        <f>K6/K4</f>
        <v>8.0232881796251618</v>
      </c>
      <c r="L10" s="799" t="s">
        <v>846</v>
      </c>
    </row>
    <row r="11" spans="2:12">
      <c r="B11" s="1429"/>
      <c r="C11" s="1710" t="s">
        <v>850</v>
      </c>
      <c r="D11" s="1711"/>
      <c r="E11" s="821">
        <f>E8/E6*1000</f>
        <v>72.257749939050697</v>
      </c>
      <c r="F11" s="821">
        <f>F8/F6*1000</f>
        <v>67.55268687549318</v>
      </c>
      <c r="G11" s="1429"/>
      <c r="H11" s="1710" t="s">
        <v>850</v>
      </c>
      <c r="I11" s="1711"/>
      <c r="J11" s="821">
        <f>J8/J6*1000</f>
        <v>54.429387389405306</v>
      </c>
      <c r="K11" s="821">
        <f>K8/K6*1000</f>
        <v>87.724775946805437</v>
      </c>
      <c r="L11" s="800" t="s">
        <v>849</v>
      </c>
    </row>
    <row r="12" spans="2:12" s="812" customFormat="1">
      <c r="B12" s="1429"/>
      <c r="C12" s="1715" t="s">
        <v>851</v>
      </c>
      <c r="D12" s="1711"/>
      <c r="E12" s="822">
        <f>E8/E4*1000</f>
        <v>215.78181003584228</v>
      </c>
      <c r="F12" s="822">
        <f>F8/F4*1000</f>
        <v>728.71953785531196</v>
      </c>
      <c r="G12" s="1429"/>
      <c r="H12" s="1715" t="s">
        <v>851</v>
      </c>
      <c r="I12" s="1711"/>
      <c r="J12" s="822">
        <f>J8/J4*1000</f>
        <v>215.61668145519079</v>
      </c>
      <c r="K12" s="822">
        <f>K8/K4*1000</f>
        <v>703.84115791426984</v>
      </c>
      <c r="L12" s="800"/>
    </row>
    <row r="13" spans="2:12" s="788" customFormat="1">
      <c r="B13" s="1429"/>
      <c r="C13" s="1710" t="s">
        <v>835</v>
      </c>
      <c r="D13" s="1711"/>
      <c r="E13" s="1713">
        <v>64331</v>
      </c>
      <c r="F13" s="1714"/>
      <c r="G13" s="1429"/>
      <c r="H13" s="1710" t="s">
        <v>835</v>
      </c>
      <c r="I13" s="1711"/>
      <c r="J13" s="1713">
        <v>11226</v>
      </c>
      <c r="K13" s="1714"/>
      <c r="L13" s="799" t="s">
        <v>847</v>
      </c>
    </row>
    <row r="14" spans="2:12" s="788" customFormat="1">
      <c r="B14" s="1429"/>
      <c r="C14" s="1715" t="s">
        <v>940</v>
      </c>
      <c r="D14" s="1716"/>
      <c r="E14" s="941">
        <f>E4/E13</f>
        <v>1.6653868275015156</v>
      </c>
      <c r="F14" s="941">
        <f>F4/E13</f>
        <v>0.81264087298503052</v>
      </c>
      <c r="G14" s="1429"/>
      <c r="H14" s="1715" t="s">
        <v>940</v>
      </c>
      <c r="I14" s="1716"/>
      <c r="J14" s="941">
        <f>J4/J13</f>
        <v>0.20078389453055406</v>
      </c>
      <c r="K14" s="941">
        <f>K4/J13</f>
        <v>0.96009264208088363</v>
      </c>
      <c r="L14" s="799" t="s">
        <v>941</v>
      </c>
    </row>
    <row r="15" spans="2:12" s="788" customFormat="1">
      <c r="B15" s="1429"/>
      <c r="C15" s="1715" t="s">
        <v>836</v>
      </c>
      <c r="D15" s="1711"/>
      <c r="E15" s="836">
        <f>E6/E13</f>
        <v>4.9733099127947646</v>
      </c>
      <c r="F15" s="836">
        <f>F6/E13</f>
        <v>8.7663024047504319</v>
      </c>
      <c r="G15" s="1429"/>
      <c r="H15" s="1715" t="s">
        <v>836</v>
      </c>
      <c r="I15" s="1711"/>
      <c r="J15" s="836">
        <f>J6/J13</f>
        <v>0.79538571174060213</v>
      </c>
      <c r="K15" s="836">
        <f>K6/J13</f>
        <v>7.703099946552646</v>
      </c>
      <c r="L15" s="799" t="s">
        <v>846</v>
      </c>
    </row>
    <row r="16" spans="2:12" s="788" customFormat="1" ht="13.8" thickBot="1">
      <c r="B16" s="1430"/>
      <c r="C16" s="1538" t="s">
        <v>837</v>
      </c>
      <c r="D16" s="1706"/>
      <c r="E16" s="823">
        <f>E8/E13*1000</f>
        <v>359.36018404812609</v>
      </c>
      <c r="F16" s="823">
        <f>F8/E13*1000</f>
        <v>592.18728140398878</v>
      </c>
      <c r="G16" s="1430"/>
      <c r="H16" s="1538" t="s">
        <v>837</v>
      </c>
      <c r="I16" s="1706"/>
      <c r="J16" s="823">
        <f>J8/J13*1000</f>
        <v>43.292357028327103</v>
      </c>
      <c r="K16" s="823">
        <f>K8/J13*1000</f>
        <v>675.75271690717977</v>
      </c>
      <c r="L16" s="801" t="s">
        <v>848</v>
      </c>
    </row>
    <row r="17" spans="2:12">
      <c r="B17" s="1408" t="s">
        <v>182</v>
      </c>
      <c r="C17" s="1432" t="s">
        <v>778</v>
      </c>
      <c r="D17" s="1707">
        <v>236910</v>
      </c>
      <c r="E17" s="596">
        <v>153902</v>
      </c>
      <c r="F17" s="596">
        <v>83008</v>
      </c>
      <c r="G17" s="1428" t="s">
        <v>839</v>
      </c>
      <c r="H17" s="1432" t="s">
        <v>778</v>
      </c>
      <c r="I17" s="1707">
        <v>22470</v>
      </c>
      <c r="J17" s="596">
        <v>11476</v>
      </c>
      <c r="K17" s="796">
        <v>10994</v>
      </c>
      <c r="L17" s="798" t="s">
        <v>843</v>
      </c>
    </row>
    <row r="18" spans="2:12">
      <c r="B18" s="1439"/>
      <c r="C18" s="1646"/>
      <c r="D18" s="1708"/>
      <c r="E18" s="794">
        <v>0.65</v>
      </c>
      <c r="F18" s="794">
        <v>0.35</v>
      </c>
      <c r="G18" s="1429"/>
      <c r="H18" s="1646"/>
      <c r="I18" s="1708"/>
      <c r="J18" s="794">
        <f>J17/(J17+K17)</f>
        <v>0.51072541165999108</v>
      </c>
      <c r="K18" s="794">
        <f>1-J18</f>
        <v>0.48927458834000892</v>
      </c>
      <c r="L18" s="799"/>
    </row>
    <row r="19" spans="2:12">
      <c r="B19" s="1439"/>
      <c r="C19" s="1712" t="s">
        <v>779</v>
      </c>
      <c r="D19" s="1709">
        <v>1300138</v>
      </c>
      <c r="E19" s="793">
        <v>570010</v>
      </c>
      <c r="F19" s="793">
        <v>730129</v>
      </c>
      <c r="G19" s="1429"/>
      <c r="H19" s="1712" t="s">
        <v>779</v>
      </c>
      <c r="I19" s="1709">
        <v>107355</v>
      </c>
      <c r="J19" s="793">
        <v>37509</v>
      </c>
      <c r="K19" s="797">
        <v>69846</v>
      </c>
      <c r="L19" s="799" t="s">
        <v>844</v>
      </c>
    </row>
    <row r="20" spans="2:12">
      <c r="B20" s="1439"/>
      <c r="C20" s="1646"/>
      <c r="D20" s="1708"/>
      <c r="E20" s="794">
        <f>E19/(E19+F19)</f>
        <v>0.43842235330222384</v>
      </c>
      <c r="F20" s="794">
        <f>1-E20</f>
        <v>0.56157764669777621</v>
      </c>
      <c r="G20" s="1429"/>
      <c r="H20" s="1646"/>
      <c r="I20" s="1708"/>
      <c r="J20" s="794">
        <f>J19/(J19+K19)</f>
        <v>0.34939220343719435</v>
      </c>
      <c r="K20" s="794">
        <f>1-J20</f>
        <v>0.65060779656280565</v>
      </c>
      <c r="L20" s="799"/>
    </row>
    <row r="21" spans="2:12" s="423" customFormat="1">
      <c r="B21" s="1439"/>
      <c r="C21" s="1712" t="s">
        <v>780</v>
      </c>
      <c r="D21" s="1709">
        <v>111386</v>
      </c>
      <c r="E21" s="793">
        <v>41821</v>
      </c>
      <c r="F21" s="793">
        <v>69565</v>
      </c>
      <c r="G21" s="1429"/>
      <c r="H21" s="1712" t="s">
        <v>780</v>
      </c>
      <c r="I21" s="1709">
        <v>13655</v>
      </c>
      <c r="J21" s="793">
        <v>3772</v>
      </c>
      <c r="K21" s="797">
        <v>9883</v>
      </c>
      <c r="L21" s="799" t="s">
        <v>845</v>
      </c>
    </row>
    <row r="22" spans="2:12">
      <c r="B22" s="1439"/>
      <c r="C22" s="1646"/>
      <c r="D22" s="1708"/>
      <c r="E22" s="794">
        <f>E21/(E21+F21)</f>
        <v>0.37546011168369453</v>
      </c>
      <c r="F22" s="794">
        <f>1-E22</f>
        <v>0.62453988831630547</v>
      </c>
      <c r="G22" s="1429"/>
      <c r="H22" s="1646"/>
      <c r="I22" s="1708"/>
      <c r="J22" s="794">
        <f>J21/(J21+K21)</f>
        <v>0.27623581105822043</v>
      </c>
      <c r="K22" s="794">
        <f>1-J22</f>
        <v>0.72376418894177963</v>
      </c>
      <c r="L22" s="799"/>
    </row>
    <row r="23" spans="2:12">
      <c r="B23" s="1439"/>
      <c r="C23" s="1710" t="s">
        <v>852</v>
      </c>
      <c r="D23" s="1711"/>
      <c r="E23" s="793">
        <v>3.7</v>
      </c>
      <c r="F23" s="793">
        <v>8.8000000000000007</v>
      </c>
      <c r="G23" s="1429"/>
      <c r="H23" s="1710" t="s">
        <v>852</v>
      </c>
      <c r="I23" s="1711"/>
      <c r="J23" s="836">
        <f t="shared" ref="J23:K23" si="0">J19/J17</f>
        <v>3.2684733356570232</v>
      </c>
      <c r="K23" s="836">
        <f t="shared" si="0"/>
        <v>6.3531016918319079</v>
      </c>
      <c r="L23" s="799" t="s">
        <v>846</v>
      </c>
    </row>
    <row r="24" spans="2:12">
      <c r="B24" s="1439"/>
      <c r="C24" s="1710" t="s">
        <v>850</v>
      </c>
      <c r="D24" s="1711"/>
      <c r="E24" s="821">
        <f>E21/E19*1000</f>
        <v>73.368888265118159</v>
      </c>
      <c r="F24" s="821">
        <f>F21/F19*1000</f>
        <v>95.277683806560205</v>
      </c>
      <c r="G24" s="1429"/>
      <c r="H24" s="1710" t="s">
        <v>850</v>
      </c>
      <c r="I24" s="1711"/>
      <c r="J24" s="821">
        <f>J21/J19*1000</f>
        <v>100.5625316590685</v>
      </c>
      <c r="K24" s="821">
        <f>K21/K19*1000</f>
        <v>141.49700770266014</v>
      </c>
      <c r="L24" s="800" t="s">
        <v>849</v>
      </c>
    </row>
    <row r="25" spans="2:12" s="812" customFormat="1">
      <c r="B25" s="1439"/>
      <c r="C25" s="1715" t="s">
        <v>851</v>
      </c>
      <c r="D25" s="1711"/>
      <c r="E25" s="822">
        <f>E21/E17*1000</f>
        <v>271.73785915712597</v>
      </c>
      <c r="F25" s="822">
        <f>F21/F17*1000</f>
        <v>838.05175404780266</v>
      </c>
      <c r="G25" s="1429"/>
      <c r="H25" s="1715" t="s">
        <v>851</v>
      </c>
      <c r="I25" s="1711"/>
      <c r="J25" s="822">
        <f>J21/J17*1000</f>
        <v>328.68595329383061</v>
      </c>
      <c r="K25" s="822">
        <f>K21/K17*1000</f>
        <v>898.94487902492267</v>
      </c>
      <c r="L25" s="800"/>
    </row>
    <row r="26" spans="2:12">
      <c r="B26" s="1439"/>
      <c r="C26" s="1710" t="s">
        <v>835</v>
      </c>
      <c r="D26" s="1711"/>
      <c r="E26" s="1713">
        <v>80646</v>
      </c>
      <c r="F26" s="1714"/>
      <c r="G26" s="1429"/>
      <c r="H26" s="1710" t="s">
        <v>835</v>
      </c>
      <c r="I26" s="1711"/>
      <c r="J26" s="1713">
        <v>8517</v>
      </c>
      <c r="K26" s="1714"/>
      <c r="L26" s="799" t="s">
        <v>847</v>
      </c>
    </row>
    <row r="27" spans="2:12">
      <c r="B27" s="1439"/>
      <c r="C27" s="1715" t="s">
        <v>940</v>
      </c>
      <c r="D27" s="1716"/>
      <c r="E27" s="941">
        <f>E17/E26</f>
        <v>1.9083649530044888</v>
      </c>
      <c r="F27" s="941">
        <f>F17/E26</f>
        <v>1.029288495399648</v>
      </c>
      <c r="G27" s="1429"/>
      <c r="H27" s="1715" t="s">
        <v>940</v>
      </c>
      <c r="I27" s="1716"/>
      <c r="J27" s="941">
        <f>J17/J26</f>
        <v>1.3474228014559118</v>
      </c>
      <c r="K27" s="941">
        <f>K17/J26</f>
        <v>1.2908301044968886</v>
      </c>
      <c r="L27" s="799" t="s">
        <v>941</v>
      </c>
    </row>
    <row r="28" spans="2:12">
      <c r="B28" s="1439"/>
      <c r="C28" s="1715" t="s">
        <v>836</v>
      </c>
      <c r="D28" s="1711"/>
      <c r="E28" s="836">
        <f>E19/E26</f>
        <v>7.0680504922748799</v>
      </c>
      <c r="F28" s="836">
        <f>F19/E26</f>
        <v>9.0535054435433864</v>
      </c>
      <c r="G28" s="1429"/>
      <c r="H28" s="1715" t="s">
        <v>836</v>
      </c>
      <c r="I28" s="1711"/>
      <c r="J28" s="836">
        <f>J19/J26</f>
        <v>4.4040154984149344</v>
      </c>
      <c r="K28" s="836">
        <f>K19/J26</f>
        <v>8.200774920746742</v>
      </c>
      <c r="L28" s="799" t="s">
        <v>846</v>
      </c>
    </row>
    <row r="29" spans="2:12" ht="13.8" thickBot="1">
      <c r="B29" s="1409"/>
      <c r="C29" s="1538" t="s">
        <v>837</v>
      </c>
      <c r="D29" s="1706"/>
      <c r="E29" s="823">
        <f>E21/E26*1000</f>
        <v>518.57500681992906</v>
      </c>
      <c r="F29" s="823">
        <f>F21/E26*1000</f>
        <v>862.59702899089848</v>
      </c>
      <c r="G29" s="1429"/>
      <c r="H29" s="1538" t="s">
        <v>837</v>
      </c>
      <c r="I29" s="1706"/>
      <c r="J29" s="823">
        <f>J21/J26*1000</f>
        <v>442.87894798638018</v>
      </c>
      <c r="K29" s="823">
        <f>K21/J26*1000</f>
        <v>1160.3851121286839</v>
      </c>
      <c r="L29" s="801" t="s">
        <v>848</v>
      </c>
    </row>
    <row r="30" spans="2:12">
      <c r="B30" s="1408" t="s">
        <v>183</v>
      </c>
      <c r="C30" s="1432" t="s">
        <v>778</v>
      </c>
      <c r="D30" s="1707">
        <v>226261</v>
      </c>
      <c r="E30" s="544">
        <v>198929</v>
      </c>
      <c r="F30" s="544">
        <v>27331</v>
      </c>
      <c r="G30" s="1428" t="s">
        <v>840</v>
      </c>
      <c r="H30" s="1432" t="s">
        <v>778</v>
      </c>
      <c r="I30" s="1707">
        <v>1845</v>
      </c>
      <c r="J30" s="596">
        <v>30</v>
      </c>
      <c r="K30" s="796">
        <v>1815</v>
      </c>
      <c r="L30" s="798" t="s">
        <v>843</v>
      </c>
    </row>
    <row r="31" spans="2:12">
      <c r="B31" s="1439"/>
      <c r="C31" s="1646"/>
      <c r="D31" s="1708"/>
      <c r="E31" s="421">
        <v>0.879</v>
      </c>
      <c r="F31" s="421">
        <v>0.121</v>
      </c>
      <c r="G31" s="1429"/>
      <c r="H31" s="1646"/>
      <c r="I31" s="1708"/>
      <c r="J31" s="794">
        <f>J30/(J30+K30)</f>
        <v>1.6260162601626018E-2</v>
      </c>
      <c r="K31" s="794">
        <f>1-J31</f>
        <v>0.98373983739837401</v>
      </c>
      <c r="L31" s="799"/>
    </row>
    <row r="32" spans="2:12">
      <c r="B32" s="1439"/>
      <c r="C32" s="1712" t="s">
        <v>779</v>
      </c>
      <c r="D32" s="1709">
        <v>1261155</v>
      </c>
      <c r="E32" s="790">
        <v>1026057</v>
      </c>
      <c r="F32" s="790">
        <v>235098</v>
      </c>
      <c r="G32" s="1429"/>
      <c r="H32" s="1712" t="s">
        <v>779</v>
      </c>
      <c r="I32" s="1709">
        <v>11329</v>
      </c>
      <c r="J32" s="793">
        <v>74</v>
      </c>
      <c r="K32" s="797">
        <v>11255</v>
      </c>
      <c r="L32" s="799" t="s">
        <v>844</v>
      </c>
    </row>
    <row r="33" spans="2:12">
      <c r="B33" s="1439"/>
      <c r="C33" s="1646"/>
      <c r="D33" s="1708"/>
      <c r="E33" s="421">
        <v>0.81399999999999995</v>
      </c>
      <c r="F33" s="421">
        <v>0.186</v>
      </c>
      <c r="G33" s="1429"/>
      <c r="H33" s="1646"/>
      <c r="I33" s="1708"/>
      <c r="J33" s="794">
        <f>J32/(J32+K32)</f>
        <v>6.5319092594227201E-3</v>
      </c>
      <c r="K33" s="794">
        <f>1-J33</f>
        <v>0.99346809074057729</v>
      </c>
      <c r="L33" s="799"/>
    </row>
    <row r="34" spans="2:12">
      <c r="B34" s="1439"/>
      <c r="C34" s="1712" t="s">
        <v>780</v>
      </c>
      <c r="D34" s="1709">
        <v>79586</v>
      </c>
      <c r="E34" s="790">
        <v>52650</v>
      </c>
      <c r="F34" s="790">
        <v>26937</v>
      </c>
      <c r="G34" s="1429"/>
      <c r="H34" s="1712" t="s">
        <v>780</v>
      </c>
      <c r="I34" s="1709">
        <v>1476</v>
      </c>
      <c r="J34" s="793">
        <v>14</v>
      </c>
      <c r="K34" s="797">
        <v>1462</v>
      </c>
      <c r="L34" s="799" t="s">
        <v>845</v>
      </c>
    </row>
    <row r="35" spans="2:12">
      <c r="B35" s="1439"/>
      <c r="C35" s="1646"/>
      <c r="D35" s="1708"/>
      <c r="E35" s="421">
        <v>0.66200000000000003</v>
      </c>
      <c r="F35" s="421">
        <v>0.33800000000000002</v>
      </c>
      <c r="G35" s="1429"/>
      <c r="H35" s="1646"/>
      <c r="I35" s="1708"/>
      <c r="J35" s="794">
        <f>J34/(J34+K34)</f>
        <v>9.485094850948509E-3</v>
      </c>
      <c r="K35" s="794">
        <f>1-J35</f>
        <v>0.99051490514905149</v>
      </c>
      <c r="L35" s="799"/>
    </row>
    <row r="36" spans="2:12">
      <c r="B36" s="1439"/>
      <c r="C36" s="1710" t="s">
        <v>852</v>
      </c>
      <c r="D36" s="1711"/>
      <c r="E36" s="790">
        <v>5.2</v>
      </c>
      <c r="F36" s="790">
        <v>8.6</v>
      </c>
      <c r="G36" s="1429"/>
      <c r="H36" s="1710" t="s">
        <v>852</v>
      </c>
      <c r="I36" s="1711"/>
      <c r="J36" s="836">
        <f t="shared" ref="J36" si="1">J32/J30</f>
        <v>2.4666666666666668</v>
      </c>
      <c r="K36" s="836">
        <f>K32/K30</f>
        <v>6.2011019283746558</v>
      </c>
      <c r="L36" s="799" t="s">
        <v>846</v>
      </c>
    </row>
    <row r="37" spans="2:12">
      <c r="B37" s="1439"/>
      <c r="C37" s="1710" t="s">
        <v>850</v>
      </c>
      <c r="D37" s="1711"/>
      <c r="E37" s="821">
        <f>E34/E32*1000</f>
        <v>51.31293875486449</v>
      </c>
      <c r="F37" s="821">
        <f>F34/F32*1000</f>
        <v>114.57775055508766</v>
      </c>
      <c r="G37" s="1429"/>
      <c r="H37" s="1710" t="s">
        <v>850</v>
      </c>
      <c r="I37" s="1711"/>
      <c r="J37" s="821">
        <f>J34/J32*1000</f>
        <v>189.18918918918919</v>
      </c>
      <c r="K37" s="821">
        <f>K34/K32*1000</f>
        <v>129.89782318969347</v>
      </c>
      <c r="L37" s="800" t="s">
        <v>849</v>
      </c>
    </row>
    <row r="38" spans="2:12" s="812" customFormat="1">
      <c r="B38" s="1439"/>
      <c r="C38" s="1715" t="s">
        <v>851</v>
      </c>
      <c r="D38" s="1711"/>
      <c r="E38" s="822">
        <f>E34/E30*1000</f>
        <v>264.66729335592095</v>
      </c>
      <c r="F38" s="822">
        <f>F34/F30*1000</f>
        <v>985.58413523105628</v>
      </c>
      <c r="G38" s="1429"/>
      <c r="H38" s="1715" t="s">
        <v>851</v>
      </c>
      <c r="I38" s="1711"/>
      <c r="J38" s="822">
        <f>J34/J30*1000</f>
        <v>466.66666666666669</v>
      </c>
      <c r="K38" s="822">
        <f>K34/K30*1000</f>
        <v>805.50964187327827</v>
      </c>
      <c r="L38" s="800"/>
    </row>
    <row r="39" spans="2:12">
      <c r="B39" s="1439"/>
      <c r="C39" s="1710" t="s">
        <v>835</v>
      </c>
      <c r="D39" s="1711"/>
      <c r="E39" s="1713">
        <v>64121</v>
      </c>
      <c r="F39" s="1714"/>
      <c r="G39" s="1429"/>
      <c r="H39" s="1710" t="s">
        <v>835</v>
      </c>
      <c r="I39" s="1711"/>
      <c r="J39" s="1713">
        <v>557</v>
      </c>
      <c r="K39" s="1714"/>
      <c r="L39" s="799" t="s">
        <v>847</v>
      </c>
    </row>
    <row r="40" spans="2:12">
      <c r="B40" s="1439"/>
      <c r="C40" s="1715" t="s">
        <v>940</v>
      </c>
      <c r="D40" s="1716"/>
      <c r="E40" s="941">
        <f>E30/E39</f>
        <v>3.1024001497169413</v>
      </c>
      <c r="F40" s="941">
        <f>F30/E39</f>
        <v>0.42624101308463686</v>
      </c>
      <c r="G40" s="1429"/>
      <c r="H40" s="1715" t="s">
        <v>940</v>
      </c>
      <c r="I40" s="1716"/>
      <c r="J40" s="941">
        <f>J30/J39</f>
        <v>5.385996409335727E-2</v>
      </c>
      <c r="K40" s="941">
        <f>K30/J39</f>
        <v>3.2585278276481149</v>
      </c>
      <c r="L40" s="799" t="s">
        <v>941</v>
      </c>
    </row>
    <row r="41" spans="2:12">
      <c r="B41" s="1439"/>
      <c r="C41" s="1715" t="s">
        <v>836</v>
      </c>
      <c r="D41" s="1711"/>
      <c r="E41" s="836">
        <f>E32/E39</f>
        <v>16.001887057282325</v>
      </c>
      <c r="F41" s="836">
        <f>F32/E39</f>
        <v>3.6664743219849969</v>
      </c>
      <c r="G41" s="1429"/>
      <c r="H41" s="1715" t="s">
        <v>836</v>
      </c>
      <c r="I41" s="1711"/>
      <c r="J41" s="836">
        <f>J32/J39</f>
        <v>0.13285457809694792</v>
      </c>
      <c r="K41" s="836">
        <f>K32/J39</f>
        <v>20.206463195691203</v>
      </c>
      <c r="L41" s="799" t="s">
        <v>846</v>
      </c>
    </row>
    <row r="42" spans="2:12" ht="13.8" thickBot="1">
      <c r="B42" s="1439"/>
      <c r="C42" s="1538" t="s">
        <v>837</v>
      </c>
      <c r="D42" s="1706"/>
      <c r="E42" s="823">
        <f>E34/E39*1000</f>
        <v>821.10385053258688</v>
      </c>
      <c r="F42" s="823">
        <f>F34/E39*1000</f>
        <v>420.0963802810312</v>
      </c>
      <c r="G42" s="1430"/>
      <c r="H42" s="1538" t="s">
        <v>837</v>
      </c>
      <c r="I42" s="1706"/>
      <c r="J42" s="823">
        <f>J34/J39*1000</f>
        <v>25.134649910233396</v>
      </c>
      <c r="K42" s="823">
        <f>K34/J39*1000</f>
        <v>2624.7755834829441</v>
      </c>
      <c r="L42" s="801" t="s">
        <v>848</v>
      </c>
    </row>
    <row r="43" spans="2:12">
      <c r="B43" s="1408" t="s">
        <v>235</v>
      </c>
      <c r="C43" s="1432" t="s">
        <v>778</v>
      </c>
      <c r="D43" s="1707">
        <v>42280</v>
      </c>
      <c r="E43" s="596">
        <v>24778</v>
      </c>
      <c r="F43" s="596">
        <v>17502</v>
      </c>
      <c r="G43" s="1428" t="s">
        <v>896</v>
      </c>
      <c r="H43" s="1432" t="s">
        <v>778</v>
      </c>
      <c r="I43" s="1707">
        <v>11910</v>
      </c>
      <c r="J43" s="596">
        <v>6020</v>
      </c>
      <c r="K43" s="796">
        <v>5890</v>
      </c>
      <c r="L43" s="798" t="s">
        <v>494</v>
      </c>
    </row>
    <row r="44" spans="2:12">
      <c r="B44" s="1439"/>
      <c r="C44" s="1646"/>
      <c r="D44" s="1708"/>
      <c r="E44" s="794">
        <f>E43/(E43+F43)</f>
        <v>0.58604541154210033</v>
      </c>
      <c r="F44" s="794">
        <f>1-E44</f>
        <v>0.41395458845789967</v>
      </c>
      <c r="G44" s="1429"/>
      <c r="H44" s="1646"/>
      <c r="I44" s="1708"/>
      <c r="J44" s="794">
        <f>J43/(J43+K43)</f>
        <v>0.50545759865659112</v>
      </c>
      <c r="K44" s="794">
        <f>1-J44</f>
        <v>0.49454240134340888</v>
      </c>
      <c r="L44" s="799"/>
    </row>
    <row r="45" spans="2:12">
      <c r="B45" s="1439"/>
      <c r="C45" s="1712" t="s">
        <v>779</v>
      </c>
      <c r="D45" s="1709">
        <v>259367</v>
      </c>
      <c r="E45" s="793">
        <v>92637</v>
      </c>
      <c r="F45" s="793">
        <v>166731</v>
      </c>
      <c r="G45" s="1429"/>
      <c r="H45" s="1712" t="s">
        <v>779</v>
      </c>
      <c r="I45" s="1709">
        <v>62406</v>
      </c>
      <c r="J45" s="793">
        <v>16687</v>
      </c>
      <c r="K45" s="797">
        <v>45719</v>
      </c>
      <c r="L45" s="799" t="s">
        <v>844</v>
      </c>
    </row>
    <row r="46" spans="2:12">
      <c r="B46" s="1439"/>
      <c r="C46" s="1646"/>
      <c r="D46" s="1708"/>
      <c r="E46" s="794">
        <f>E45/(E45+F45)</f>
        <v>0.35716433792912</v>
      </c>
      <c r="F46" s="794">
        <f>1-E46</f>
        <v>0.64283566207087994</v>
      </c>
      <c r="G46" s="1429"/>
      <c r="H46" s="1646"/>
      <c r="I46" s="1708"/>
      <c r="J46" s="794">
        <f>J45/(J45+K45)</f>
        <v>0.2673941608178701</v>
      </c>
      <c r="K46" s="794">
        <f>1-J46</f>
        <v>0.73260583918212996</v>
      </c>
      <c r="L46" s="799"/>
    </row>
    <row r="47" spans="2:12">
      <c r="B47" s="1439"/>
      <c r="C47" s="1712" t="s">
        <v>780</v>
      </c>
      <c r="D47" s="1709">
        <v>14856</v>
      </c>
      <c r="E47" s="793">
        <v>2947</v>
      </c>
      <c r="F47" s="793">
        <v>11908</v>
      </c>
      <c r="G47" s="1429"/>
      <c r="H47" s="1712" t="s">
        <v>780</v>
      </c>
      <c r="I47" s="1709">
        <v>6235</v>
      </c>
      <c r="J47" s="793">
        <v>1236</v>
      </c>
      <c r="K47" s="797">
        <v>4999</v>
      </c>
      <c r="L47" s="799" t="s">
        <v>845</v>
      </c>
    </row>
    <row r="48" spans="2:12">
      <c r="B48" s="1439"/>
      <c r="C48" s="1646"/>
      <c r="D48" s="1708"/>
      <c r="E48" s="794">
        <f>E47/(E47+F47)</f>
        <v>0.19838438236284078</v>
      </c>
      <c r="F48" s="794">
        <f>1-E48</f>
        <v>0.80161561763715916</v>
      </c>
      <c r="G48" s="1429"/>
      <c r="H48" s="1646"/>
      <c r="I48" s="1708"/>
      <c r="J48" s="794">
        <f>J47/(J47+K47)</f>
        <v>0.19823576583801122</v>
      </c>
      <c r="K48" s="794">
        <f>1-J48</f>
        <v>0.80176423416198883</v>
      </c>
      <c r="L48" s="799"/>
    </row>
    <row r="49" spans="2:12">
      <c r="B49" s="1439"/>
      <c r="C49" s="1710" t="s">
        <v>852</v>
      </c>
      <c r="D49" s="1711"/>
      <c r="E49" s="836">
        <f>E45/E43</f>
        <v>3.7386794737266928</v>
      </c>
      <c r="F49" s="836">
        <f>F45/F43</f>
        <v>9.52639698320192</v>
      </c>
      <c r="G49" s="1429"/>
      <c r="H49" s="1710" t="s">
        <v>852</v>
      </c>
      <c r="I49" s="1711"/>
      <c r="J49" s="836">
        <f t="shared" ref="J49" si="2">J45/J43</f>
        <v>2.7719269102990034</v>
      </c>
      <c r="K49" s="836">
        <f>K45/K43</f>
        <v>7.76213921901528</v>
      </c>
      <c r="L49" s="799" t="s">
        <v>846</v>
      </c>
    </row>
    <row r="50" spans="2:12">
      <c r="B50" s="1439"/>
      <c r="C50" s="1710" t="s">
        <v>850</v>
      </c>
      <c r="D50" s="1711"/>
      <c r="E50" s="821">
        <f>E47/E45*1000</f>
        <v>31.812342800392933</v>
      </c>
      <c r="F50" s="821">
        <f>F47/F45*1000</f>
        <v>71.420431713358639</v>
      </c>
      <c r="G50" s="1429"/>
      <c r="H50" s="1710" t="s">
        <v>850</v>
      </c>
      <c r="I50" s="1711"/>
      <c r="J50" s="821">
        <f>J47/J45*1000</f>
        <v>74.069635045244809</v>
      </c>
      <c r="K50" s="821">
        <f>K47/K45*1000</f>
        <v>109.34184912180932</v>
      </c>
      <c r="L50" s="800" t="s">
        <v>848</v>
      </c>
    </row>
    <row r="51" spans="2:12">
      <c r="B51" s="1439"/>
      <c r="C51" s="1715" t="s">
        <v>851</v>
      </c>
      <c r="D51" s="1711"/>
      <c r="E51" s="822">
        <f>E47/E43*1000</f>
        <v>118.93615303898619</v>
      </c>
      <c r="F51" s="822">
        <f>F47/F43*1000</f>
        <v>680.37938521311844</v>
      </c>
      <c r="G51" s="1429"/>
      <c r="H51" s="1715" t="s">
        <v>851</v>
      </c>
      <c r="I51" s="1711"/>
      <c r="J51" s="822">
        <f>J47/J43*1000</f>
        <v>205.31561461794021</v>
      </c>
      <c r="K51" s="822">
        <f>K47/K43*1000</f>
        <v>848.72665534804764</v>
      </c>
      <c r="L51" s="800"/>
    </row>
    <row r="52" spans="2:12">
      <c r="B52" s="1439"/>
      <c r="C52" s="1710" t="s">
        <v>835</v>
      </c>
      <c r="D52" s="1711"/>
      <c r="E52" s="1713">
        <v>16868</v>
      </c>
      <c r="F52" s="1714"/>
      <c r="G52" s="1429"/>
      <c r="H52" s="1710" t="s">
        <v>835</v>
      </c>
      <c r="I52" s="1711"/>
      <c r="J52" s="1713">
        <v>4675</v>
      </c>
      <c r="K52" s="1714"/>
      <c r="L52" s="799" t="s">
        <v>847</v>
      </c>
    </row>
    <row r="53" spans="2:12">
      <c r="B53" s="1439"/>
      <c r="C53" s="1715" t="s">
        <v>940</v>
      </c>
      <c r="D53" s="1716"/>
      <c r="E53" s="941">
        <f>E43/E52</f>
        <v>1.4689352620346217</v>
      </c>
      <c r="F53" s="941">
        <f>F43/E52</f>
        <v>1.0375859615840646</v>
      </c>
      <c r="G53" s="1429"/>
      <c r="H53" s="1715" t="s">
        <v>940</v>
      </c>
      <c r="I53" s="1716"/>
      <c r="J53" s="941">
        <f>J43/J52</f>
        <v>1.2877005347593582</v>
      </c>
      <c r="K53" s="941">
        <f>K43/J52</f>
        <v>1.2598930481283424</v>
      </c>
      <c r="L53" s="910" t="s">
        <v>941</v>
      </c>
    </row>
    <row r="54" spans="2:12">
      <c r="B54" s="1439"/>
      <c r="C54" s="1715" t="s">
        <v>836</v>
      </c>
      <c r="D54" s="1711"/>
      <c r="E54" s="836">
        <f>E45/E52</f>
        <v>5.4918781124021816</v>
      </c>
      <c r="F54" s="836">
        <f>F45/E52</f>
        <v>9.8844557742470958</v>
      </c>
      <c r="G54" s="1429"/>
      <c r="H54" s="1715" t="s">
        <v>836</v>
      </c>
      <c r="I54" s="1711"/>
      <c r="J54" s="836">
        <f>J45/J52</f>
        <v>3.5694117647058823</v>
      </c>
      <c r="K54" s="836">
        <f>K45/J52</f>
        <v>9.7794652406417111</v>
      </c>
      <c r="L54" s="910" t="s">
        <v>846</v>
      </c>
    </row>
    <row r="55" spans="2:12" ht="13.8" thickBot="1">
      <c r="B55" s="1409"/>
      <c r="C55" s="1538" t="s">
        <v>837</v>
      </c>
      <c r="D55" s="1706"/>
      <c r="E55" s="823">
        <f>E47/E52*1000</f>
        <v>174.70950912971307</v>
      </c>
      <c r="F55" s="823">
        <f>F47/E52*1000</f>
        <v>705.95209864832816</v>
      </c>
      <c r="G55" s="1430"/>
      <c r="H55" s="1538" t="s">
        <v>837</v>
      </c>
      <c r="I55" s="1706"/>
      <c r="J55" s="823">
        <f>J47/J52*1000</f>
        <v>264.38502673796791</v>
      </c>
      <c r="K55" s="823">
        <f>K47/J52*1000</f>
        <v>1069.3048128342245</v>
      </c>
      <c r="L55" s="911" t="s">
        <v>848</v>
      </c>
    </row>
    <row r="56" spans="2:12">
      <c r="B56" s="1428" t="s">
        <v>895</v>
      </c>
      <c r="C56" s="1432" t="s">
        <v>778</v>
      </c>
      <c r="D56" s="1707">
        <v>32318</v>
      </c>
      <c r="E56" s="596">
        <v>23874</v>
      </c>
      <c r="F56" s="796">
        <v>8445</v>
      </c>
      <c r="G56" s="1428" t="s">
        <v>897</v>
      </c>
      <c r="H56" s="1432" t="s">
        <v>778</v>
      </c>
      <c r="I56" s="1707">
        <v>37605</v>
      </c>
      <c r="J56" s="596">
        <v>28845</v>
      </c>
      <c r="K56" s="796">
        <v>8760</v>
      </c>
      <c r="L56" s="798" t="s">
        <v>494</v>
      </c>
    </row>
    <row r="57" spans="2:12">
      <c r="B57" s="1429"/>
      <c r="C57" s="1646"/>
      <c r="D57" s="1708"/>
      <c r="E57" s="794">
        <f>E56/(E56+F56)</f>
        <v>0.73869859834772111</v>
      </c>
      <c r="F57" s="794">
        <f>1-E57</f>
        <v>0.26130140165227889</v>
      </c>
      <c r="G57" s="1429"/>
      <c r="H57" s="1646"/>
      <c r="I57" s="1708"/>
      <c r="J57" s="794">
        <f>J56/(J56+K56)</f>
        <v>0.76705225368966889</v>
      </c>
      <c r="K57" s="794">
        <f>1-J57</f>
        <v>0.23294774631033111</v>
      </c>
      <c r="L57" s="799"/>
    </row>
    <row r="58" spans="2:12">
      <c r="B58" s="1429"/>
      <c r="C58" s="1712" t="s">
        <v>779</v>
      </c>
      <c r="D58" s="1709">
        <v>113032</v>
      </c>
      <c r="E58" s="793">
        <v>58832</v>
      </c>
      <c r="F58" s="797">
        <v>54200</v>
      </c>
      <c r="G58" s="1429"/>
      <c r="H58" s="1712" t="s">
        <v>779</v>
      </c>
      <c r="I58" s="1709">
        <v>129304</v>
      </c>
      <c r="J58" s="793">
        <v>78828</v>
      </c>
      <c r="K58" s="797">
        <v>50476</v>
      </c>
      <c r="L58" s="799" t="s">
        <v>844</v>
      </c>
    </row>
    <row r="59" spans="2:12">
      <c r="B59" s="1429"/>
      <c r="C59" s="1646"/>
      <c r="D59" s="1708"/>
      <c r="E59" s="794">
        <f>E58/(E58+F58)</f>
        <v>0.52048977280770048</v>
      </c>
      <c r="F59" s="794">
        <f>1-E59</f>
        <v>0.47951022719229952</v>
      </c>
      <c r="G59" s="1429"/>
      <c r="H59" s="1646"/>
      <c r="I59" s="1708"/>
      <c r="J59" s="794">
        <f>J58/(J58+K58)</f>
        <v>0.60963311266472808</v>
      </c>
      <c r="K59" s="794">
        <f>1-J59</f>
        <v>0.39036688733527192</v>
      </c>
      <c r="L59" s="799"/>
    </row>
    <row r="60" spans="2:12">
      <c r="B60" s="1429"/>
      <c r="C60" s="1712" t="s">
        <v>780</v>
      </c>
      <c r="D60" s="1709">
        <v>11895</v>
      </c>
      <c r="E60" s="793">
        <v>5656</v>
      </c>
      <c r="F60" s="797">
        <v>6230</v>
      </c>
      <c r="G60" s="1429"/>
      <c r="H60" s="1712" t="s">
        <v>780</v>
      </c>
      <c r="I60" s="1709">
        <v>13092</v>
      </c>
      <c r="J60" s="793">
        <v>5472</v>
      </c>
      <c r="K60" s="797">
        <v>7620</v>
      </c>
      <c r="L60" s="799" t="s">
        <v>845</v>
      </c>
    </row>
    <row r="61" spans="2:12">
      <c r="B61" s="1429"/>
      <c r="C61" s="1646"/>
      <c r="D61" s="1708"/>
      <c r="E61" s="794">
        <f>E60/(E60+F60)</f>
        <v>0.47585394581861012</v>
      </c>
      <c r="F61" s="794">
        <f>1-E61</f>
        <v>0.52414605418138982</v>
      </c>
      <c r="G61" s="1429"/>
      <c r="H61" s="1646"/>
      <c r="I61" s="1708"/>
      <c r="J61" s="794">
        <f>J60/(J60+K60)</f>
        <v>0.41796516956920254</v>
      </c>
      <c r="K61" s="794">
        <f>1-J61</f>
        <v>0.5820348304307974</v>
      </c>
      <c r="L61" s="799"/>
    </row>
    <row r="62" spans="2:12">
      <c r="B62" s="1429"/>
      <c r="C62" s="1710" t="s">
        <v>852</v>
      </c>
      <c r="D62" s="1711"/>
      <c r="E62" s="836">
        <f t="shared" ref="E62" si="3">E58/E56</f>
        <v>2.4642707547960123</v>
      </c>
      <c r="F62" s="836">
        <f>F58/F56</f>
        <v>6.4179988158673771</v>
      </c>
      <c r="G62" s="1429"/>
      <c r="H62" s="1710" t="s">
        <v>852</v>
      </c>
      <c r="I62" s="1711"/>
      <c r="J62" s="836">
        <f t="shared" ref="J62" si="4">J58/J56</f>
        <v>2.7328133125325014</v>
      </c>
      <c r="K62" s="836">
        <f>K58/K56</f>
        <v>5.7621004566210043</v>
      </c>
      <c r="L62" s="799" t="s">
        <v>846</v>
      </c>
    </row>
    <row r="63" spans="2:12">
      <c r="B63" s="1429"/>
      <c r="C63" s="1710" t="s">
        <v>850</v>
      </c>
      <c r="D63" s="1711"/>
      <c r="E63" s="821">
        <f>E60/E58*1000</f>
        <v>96.138156105520807</v>
      </c>
      <c r="F63" s="821">
        <f>F60/F58*1000</f>
        <v>114.94464944649447</v>
      </c>
      <c r="G63" s="1429"/>
      <c r="H63" s="1710" t="s">
        <v>850</v>
      </c>
      <c r="I63" s="1711"/>
      <c r="J63" s="821">
        <f>J60/J58*1000</f>
        <v>69.416958441163032</v>
      </c>
      <c r="K63" s="821">
        <f>K60/K58*1000</f>
        <v>150.96283382201443</v>
      </c>
      <c r="L63" s="800" t="s">
        <v>848</v>
      </c>
    </row>
    <row r="64" spans="2:12">
      <c r="B64" s="1429"/>
      <c r="C64" s="1715" t="s">
        <v>851</v>
      </c>
      <c r="D64" s="1711"/>
      <c r="E64" s="822">
        <f>E60/E56*1000</f>
        <v>236.9104465108486</v>
      </c>
      <c r="F64" s="822">
        <f>F60/F56*1000</f>
        <v>737.71462403789224</v>
      </c>
      <c r="G64" s="1429"/>
      <c r="H64" s="1715" t="s">
        <v>851</v>
      </c>
      <c r="I64" s="1711"/>
      <c r="J64" s="822">
        <f>J60/J56*1000</f>
        <v>189.70358814352576</v>
      </c>
      <c r="K64" s="822">
        <f>K60/K56*1000</f>
        <v>869.8630136986302</v>
      </c>
      <c r="L64" s="800"/>
    </row>
    <row r="65" spans="2:12">
      <c r="B65" s="1429"/>
      <c r="C65" s="1710" t="s">
        <v>835</v>
      </c>
      <c r="D65" s="1711"/>
      <c r="E65" s="1713">
        <v>5647</v>
      </c>
      <c r="F65" s="1714"/>
      <c r="G65" s="1429"/>
      <c r="H65" s="1710" t="s">
        <v>835</v>
      </c>
      <c r="I65" s="1711"/>
      <c r="J65" s="1713">
        <v>5480</v>
      </c>
      <c r="K65" s="1714"/>
      <c r="L65" s="799" t="s">
        <v>847</v>
      </c>
    </row>
    <row r="66" spans="2:12" s="908" customFormat="1">
      <c r="B66" s="1429"/>
      <c r="C66" s="1715" t="s">
        <v>940</v>
      </c>
      <c r="D66" s="1716"/>
      <c r="E66" s="941">
        <f>E56/E65</f>
        <v>4.2277315388701968</v>
      </c>
      <c r="F66" s="941">
        <f>F56/E65</f>
        <v>1.4954843279617496</v>
      </c>
      <c r="G66" s="1429"/>
      <c r="H66" s="1715" t="s">
        <v>940</v>
      </c>
      <c r="I66" s="1716"/>
      <c r="J66" s="941">
        <f>J56/J65</f>
        <v>5.2636861313868613</v>
      </c>
      <c r="K66" s="941">
        <f>K56/J65</f>
        <v>1.5985401459854014</v>
      </c>
      <c r="L66" s="910" t="s">
        <v>941</v>
      </c>
    </row>
    <row r="67" spans="2:12">
      <c r="B67" s="1429"/>
      <c r="C67" s="1715" t="s">
        <v>836</v>
      </c>
      <c r="D67" s="1711"/>
      <c r="E67" s="836">
        <f>E58/E65</f>
        <v>10.418275190366566</v>
      </c>
      <c r="F67" s="836">
        <f>F58/E65</f>
        <v>9.5980166460067284</v>
      </c>
      <c r="G67" s="1429"/>
      <c r="H67" s="1715" t="s">
        <v>836</v>
      </c>
      <c r="I67" s="1711"/>
      <c r="J67" s="836">
        <f>J58/J65</f>
        <v>14.384671532846715</v>
      </c>
      <c r="K67" s="836">
        <f>K58/J65</f>
        <v>9.2109489051094897</v>
      </c>
      <c r="L67" s="910" t="s">
        <v>846</v>
      </c>
    </row>
    <row r="68" spans="2:12" ht="13.8" thickBot="1">
      <c r="B68" s="1430"/>
      <c r="C68" s="1538" t="s">
        <v>837</v>
      </c>
      <c r="D68" s="1706"/>
      <c r="E68" s="823">
        <f>E60/E65*1000</f>
        <v>1001.5937666017354</v>
      </c>
      <c r="F68" s="823">
        <f>F60/E65*1000</f>
        <v>1103.2406587568619</v>
      </c>
      <c r="G68" s="1430"/>
      <c r="H68" s="1538" t="s">
        <v>837</v>
      </c>
      <c r="I68" s="1706"/>
      <c r="J68" s="823">
        <f>J60/J65*1000</f>
        <v>998.54014598540141</v>
      </c>
      <c r="K68" s="823">
        <f>K60/J65*1000</f>
        <v>1390.5109489051094</v>
      </c>
      <c r="L68" s="911" t="s">
        <v>848</v>
      </c>
    </row>
    <row r="69" spans="2:12" ht="13.2" customHeight="1">
      <c r="B69" s="1588" t="s">
        <v>1007</v>
      </c>
      <c r="C69" s="1588"/>
      <c r="D69" s="1588"/>
      <c r="E69" s="1588"/>
      <c r="F69" s="1588"/>
      <c r="G69" s="1588"/>
      <c r="H69" s="1588"/>
      <c r="I69" s="1588"/>
      <c r="J69" s="1588"/>
      <c r="K69" s="1588"/>
      <c r="L69" s="1588"/>
    </row>
    <row r="70" spans="2:12">
      <c r="B70" s="858"/>
      <c r="C70" s="858"/>
      <c r="D70" s="858"/>
      <c r="E70" s="858"/>
      <c r="F70" s="858"/>
      <c r="G70" s="858"/>
      <c r="H70" s="858"/>
      <c r="I70" s="858"/>
      <c r="J70" s="858"/>
      <c r="K70" s="858"/>
      <c r="L70" s="858"/>
    </row>
  </sheetData>
  <mergeCells count="152">
    <mergeCell ref="B69:L69"/>
    <mergeCell ref="J65:K65"/>
    <mergeCell ref="H66:I66"/>
    <mergeCell ref="H67:I67"/>
    <mergeCell ref="H68:I68"/>
    <mergeCell ref="G56:G68"/>
    <mergeCell ref="H56:H57"/>
    <mergeCell ref="I56:I57"/>
    <mergeCell ref="H58:H59"/>
    <mergeCell ref="I58:I59"/>
    <mergeCell ref="H60:H61"/>
    <mergeCell ref="I60:I61"/>
    <mergeCell ref="H62:I62"/>
    <mergeCell ref="H63:I63"/>
    <mergeCell ref="H64:I64"/>
    <mergeCell ref="H65:I65"/>
    <mergeCell ref="B56:B68"/>
    <mergeCell ref="C56:C57"/>
    <mergeCell ref="C51:D51"/>
    <mergeCell ref="C54:D54"/>
    <mergeCell ref="C55:D55"/>
    <mergeCell ref="C53:D53"/>
    <mergeCell ref="E52:F52"/>
    <mergeCell ref="H55:I55"/>
    <mergeCell ref="C67:D67"/>
    <mergeCell ref="C68:D68"/>
    <mergeCell ref="E65:F65"/>
    <mergeCell ref="C60:C61"/>
    <mergeCell ref="C66:D66"/>
    <mergeCell ref="C63:D63"/>
    <mergeCell ref="C64:D64"/>
    <mergeCell ref="C65:D65"/>
    <mergeCell ref="D56:D57"/>
    <mergeCell ref="C58:C59"/>
    <mergeCell ref="D58:D59"/>
    <mergeCell ref="D60:D61"/>
    <mergeCell ref="C62:D62"/>
    <mergeCell ref="B30:B42"/>
    <mergeCell ref="C36:D36"/>
    <mergeCell ref="C37:D37"/>
    <mergeCell ref="C39:D39"/>
    <mergeCell ref="C40:D40"/>
    <mergeCell ref="C52:D52"/>
    <mergeCell ref="C16:D16"/>
    <mergeCell ref="B4:B16"/>
    <mergeCell ref="H54:I54"/>
    <mergeCell ref="C4:C5"/>
    <mergeCell ref="D4:D5"/>
    <mergeCell ref="C6:C7"/>
    <mergeCell ref="D6:D7"/>
    <mergeCell ref="C8:C9"/>
    <mergeCell ref="D8:D9"/>
    <mergeCell ref="C10:D10"/>
    <mergeCell ref="C11:D11"/>
    <mergeCell ref="C12:D12"/>
    <mergeCell ref="C13:D13"/>
    <mergeCell ref="E13:F13"/>
    <mergeCell ref="C14:D14"/>
    <mergeCell ref="C15:D15"/>
    <mergeCell ref="G43:G55"/>
    <mergeCell ref="H43:H44"/>
    <mergeCell ref="C23:D23"/>
    <mergeCell ref="C27:D27"/>
    <mergeCell ref="D19:D20"/>
    <mergeCell ref="D21:D22"/>
    <mergeCell ref="C25:D25"/>
    <mergeCell ref="C28:D28"/>
    <mergeCell ref="C29:D29"/>
    <mergeCell ref="D17:D18"/>
    <mergeCell ref="C17:C18"/>
    <mergeCell ref="C19:C20"/>
    <mergeCell ref="C21:C22"/>
    <mergeCell ref="B2:L2"/>
    <mergeCell ref="B43:B55"/>
    <mergeCell ref="H10:I10"/>
    <mergeCell ref="H11:I11"/>
    <mergeCell ref="H13:I13"/>
    <mergeCell ref="H14:I14"/>
    <mergeCell ref="H23:I23"/>
    <mergeCell ref="H24:I24"/>
    <mergeCell ref="H26:I26"/>
    <mergeCell ref="H27:I27"/>
    <mergeCell ref="H36:I36"/>
    <mergeCell ref="H37:I37"/>
    <mergeCell ref="H39:I39"/>
    <mergeCell ref="H40:I40"/>
    <mergeCell ref="E39:F39"/>
    <mergeCell ref="H50:I50"/>
    <mergeCell ref="H51:I51"/>
    <mergeCell ref="H52:I52"/>
    <mergeCell ref="J52:K52"/>
    <mergeCell ref="H53:I53"/>
    <mergeCell ref="I43:I44"/>
    <mergeCell ref="I45:I46"/>
    <mergeCell ref="B17:B29"/>
    <mergeCell ref="C26:D26"/>
    <mergeCell ref="C30:C31"/>
    <mergeCell ref="I8:I9"/>
    <mergeCell ref="I17:I18"/>
    <mergeCell ref="I19:I20"/>
    <mergeCell ref="H12:I12"/>
    <mergeCell ref="E26:F26"/>
    <mergeCell ref="G4:G16"/>
    <mergeCell ref="I4:I5"/>
    <mergeCell ref="I6:I7"/>
    <mergeCell ref="H4:H5"/>
    <mergeCell ref="H6:H7"/>
    <mergeCell ref="H8:H9"/>
    <mergeCell ref="H17:H18"/>
    <mergeCell ref="H19:H20"/>
    <mergeCell ref="G17:G29"/>
    <mergeCell ref="G30:G42"/>
    <mergeCell ref="D30:D31"/>
    <mergeCell ref="D32:D33"/>
    <mergeCell ref="D34:D35"/>
    <mergeCell ref="C38:D38"/>
    <mergeCell ref="C41:D41"/>
    <mergeCell ref="C42:D42"/>
    <mergeCell ref="H41:I41"/>
    <mergeCell ref="C24:D24"/>
    <mergeCell ref="J13:K13"/>
    <mergeCell ref="J26:K26"/>
    <mergeCell ref="J39:K39"/>
    <mergeCell ref="I21:I22"/>
    <mergeCell ref="I30:I31"/>
    <mergeCell ref="I32:I33"/>
    <mergeCell ref="I34:I35"/>
    <mergeCell ref="H25:I25"/>
    <mergeCell ref="H15:I15"/>
    <mergeCell ref="H16:I16"/>
    <mergeCell ref="H21:H22"/>
    <mergeCell ref="H30:H31"/>
    <mergeCell ref="H32:H33"/>
    <mergeCell ref="H34:H35"/>
    <mergeCell ref="H38:I38"/>
    <mergeCell ref="H28:I28"/>
    <mergeCell ref="H29:I29"/>
    <mergeCell ref="H42:I42"/>
    <mergeCell ref="D43:D44"/>
    <mergeCell ref="D45:D46"/>
    <mergeCell ref="D47:D48"/>
    <mergeCell ref="C49:D49"/>
    <mergeCell ref="C50:D50"/>
    <mergeCell ref="C47:C48"/>
    <mergeCell ref="C32:C33"/>
    <mergeCell ref="C34:C35"/>
    <mergeCell ref="C43:C44"/>
    <mergeCell ref="C45:C46"/>
    <mergeCell ref="H45:H46"/>
    <mergeCell ref="H47:H48"/>
    <mergeCell ref="I47:I48"/>
    <mergeCell ref="H49:I49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8"/>
  <sheetViews>
    <sheetView zoomScale="98" zoomScaleNormal="98" workbookViewId="0">
      <selection activeCell="N2" sqref="N2"/>
    </sheetView>
  </sheetViews>
  <sheetFormatPr defaultRowHeight="13.2"/>
  <cols>
    <col min="1" max="2" width="8.88671875" style="721"/>
    <col min="3" max="3" width="7.5546875" style="721" customWidth="1"/>
    <col min="4" max="4" width="6.88671875" style="721" customWidth="1"/>
    <col min="5" max="5" width="10.88671875" style="721" customWidth="1"/>
    <col min="6" max="6" width="15.33203125" style="721" customWidth="1"/>
    <col min="7" max="7" width="7.5546875" style="721" customWidth="1"/>
    <col min="8" max="8" width="7.109375" style="721" customWidth="1"/>
    <col min="9" max="9" width="7.5546875" style="721" customWidth="1"/>
    <col min="10" max="10" width="7.44140625" style="721" customWidth="1"/>
    <col min="11" max="16384" width="8.88671875" style="721"/>
  </cols>
  <sheetData>
    <row r="2" spans="3:10" ht="13.8" thickBot="1">
      <c r="C2" s="1718" t="s">
        <v>1008</v>
      </c>
      <c r="D2" s="1719"/>
      <c r="E2" s="1719"/>
      <c r="F2" s="1719"/>
      <c r="G2" s="1719"/>
      <c r="H2" s="1719"/>
      <c r="I2" s="1719"/>
      <c r="J2" s="1719"/>
    </row>
    <row r="3" spans="3:10">
      <c r="C3" s="1728" t="s">
        <v>777</v>
      </c>
      <c r="D3" s="1720" t="s">
        <v>776</v>
      </c>
      <c r="E3" s="1717" t="s">
        <v>775</v>
      </c>
      <c r="F3" s="1717"/>
      <c r="G3" s="1722" t="s">
        <v>774</v>
      </c>
      <c r="H3" s="1724" t="s">
        <v>773</v>
      </c>
      <c r="I3" s="1722" t="s">
        <v>772</v>
      </c>
      <c r="J3" s="1726" t="s">
        <v>771</v>
      </c>
    </row>
    <row r="4" spans="3:10" ht="13.8" thickBot="1">
      <c r="C4" s="1729"/>
      <c r="D4" s="1721"/>
      <c r="E4" s="723" t="s">
        <v>770</v>
      </c>
      <c r="F4" s="723" t="s">
        <v>769</v>
      </c>
      <c r="G4" s="1723"/>
      <c r="H4" s="1725"/>
      <c r="I4" s="1723"/>
      <c r="J4" s="1727"/>
    </row>
    <row r="5" spans="3:10">
      <c r="C5" s="733">
        <v>2006</v>
      </c>
      <c r="D5" s="732">
        <v>45287</v>
      </c>
      <c r="E5" s="731">
        <v>18951</v>
      </c>
      <c r="F5" s="731">
        <v>26336</v>
      </c>
      <c r="G5" s="731">
        <v>9102</v>
      </c>
      <c r="H5" s="1356">
        <v>11963</v>
      </c>
      <c r="I5" s="731">
        <v>3184</v>
      </c>
      <c r="J5" s="730">
        <v>69536</v>
      </c>
    </row>
    <row r="6" spans="3:10">
      <c r="C6" s="729">
        <v>2013</v>
      </c>
      <c r="D6" s="728">
        <v>37603</v>
      </c>
      <c r="E6" s="727">
        <v>15465</v>
      </c>
      <c r="F6" s="727">
        <v>22138</v>
      </c>
      <c r="G6" s="727">
        <v>6825</v>
      </c>
      <c r="H6" s="1357">
        <v>12475</v>
      </c>
      <c r="I6" s="727">
        <v>1604</v>
      </c>
      <c r="J6" s="726">
        <v>58507</v>
      </c>
    </row>
    <row r="7" spans="3:10" ht="13.8" thickBot="1">
      <c r="C7" s="725">
        <v>2014</v>
      </c>
      <c r="D7" s="724">
        <v>38519</v>
      </c>
      <c r="E7" s="723">
        <v>15888</v>
      </c>
      <c r="F7" s="723">
        <v>22651</v>
      </c>
      <c r="G7" s="723">
        <v>6756</v>
      </c>
      <c r="H7" s="1358">
        <v>13272</v>
      </c>
      <c r="I7" s="723">
        <v>1535</v>
      </c>
      <c r="J7" s="722">
        <v>60082</v>
      </c>
    </row>
    <row r="8" spans="3:10" ht="13.8">
      <c r="C8" s="1355" t="s">
        <v>1161</v>
      </c>
    </row>
  </sheetData>
  <mergeCells count="8">
    <mergeCell ref="E3:F3"/>
    <mergeCell ref="C2:J2"/>
    <mergeCell ref="D3:D4"/>
    <mergeCell ref="G3:G4"/>
    <mergeCell ref="H3:H4"/>
    <mergeCell ref="I3:I4"/>
    <mergeCell ref="J3:J4"/>
    <mergeCell ref="C3:C4"/>
  </mergeCells>
  <phoneticPr fontId="1"/>
  <hyperlinks>
    <hyperlink ref="C8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E29" sqref="E29"/>
    </sheetView>
  </sheetViews>
  <sheetFormatPr defaultRowHeight="13.2"/>
  <cols>
    <col min="1" max="1" width="8.88671875" style="812"/>
    <col min="2" max="2" width="4.44140625" style="1123" customWidth="1"/>
    <col min="3" max="3" width="11.77734375" style="1125" customWidth="1"/>
    <col min="4" max="4" width="16.21875" style="1125" customWidth="1"/>
    <col min="5" max="5" width="13.88671875" style="1125" customWidth="1"/>
    <col min="6" max="6" width="16.88671875" style="1125" customWidth="1"/>
    <col min="7" max="16384" width="8.88671875" style="289"/>
  </cols>
  <sheetData>
    <row r="2" spans="2:6" ht="13.8" thickBot="1">
      <c r="B2" s="1730" t="s">
        <v>1009</v>
      </c>
      <c r="C2" s="1730"/>
      <c r="D2" s="1730"/>
      <c r="E2" s="1730"/>
      <c r="F2" s="1730"/>
    </row>
    <row r="3" spans="2:6" ht="13.2" customHeight="1">
      <c r="B3" s="1255"/>
      <c r="C3" s="1269" t="s">
        <v>476</v>
      </c>
      <c r="D3" s="1018" t="s">
        <v>477</v>
      </c>
      <c r="E3" s="1269" t="s">
        <v>476</v>
      </c>
      <c r="F3" s="1018" t="s">
        <v>477</v>
      </c>
    </row>
    <row r="4" spans="2:6" ht="13.8" thickBot="1">
      <c r="B4" s="1256"/>
      <c r="C4" s="1270" t="s">
        <v>350</v>
      </c>
      <c r="D4" s="1268" t="s">
        <v>760</v>
      </c>
      <c r="E4" s="1270" t="s">
        <v>350</v>
      </c>
      <c r="F4" s="1268" t="s">
        <v>760</v>
      </c>
    </row>
    <row r="5" spans="2:6">
      <c r="B5" s="1429" t="s">
        <v>1117</v>
      </c>
      <c r="C5" s="1259" t="s">
        <v>237</v>
      </c>
      <c r="D5" s="1026">
        <v>2804</v>
      </c>
      <c r="E5" s="1259" t="s">
        <v>480</v>
      </c>
      <c r="F5" s="1030">
        <v>6413.8469999999998</v>
      </c>
    </row>
    <row r="6" spans="2:6">
      <c r="B6" s="1429"/>
      <c r="C6" s="1158">
        <v>4256</v>
      </c>
      <c r="D6" s="1257">
        <v>0.84158345221112696</v>
      </c>
      <c r="E6" s="1158">
        <v>5647</v>
      </c>
      <c r="F6" s="1263">
        <v>0.57972318329389527</v>
      </c>
    </row>
    <row r="7" spans="2:6">
      <c r="B7" s="1429"/>
      <c r="C7" s="1258" t="s">
        <v>482</v>
      </c>
      <c r="D7" s="1260">
        <v>62183.537499999999</v>
      </c>
      <c r="E7" s="789" t="s">
        <v>1123</v>
      </c>
      <c r="F7" s="1030">
        <v>845</v>
      </c>
    </row>
    <row r="8" spans="2:6">
      <c r="B8" s="1429"/>
      <c r="C8" s="1158">
        <v>46260</v>
      </c>
      <c r="D8" s="1257">
        <v>0.77945110954808605</v>
      </c>
      <c r="E8" s="1158">
        <v>1989</v>
      </c>
      <c r="F8" s="1263">
        <v>0.83</v>
      </c>
    </row>
    <row r="9" spans="2:6">
      <c r="B9" s="1429"/>
      <c r="C9" s="1258" t="s">
        <v>479</v>
      </c>
      <c r="D9" s="1260">
        <v>3566.7712000000001</v>
      </c>
      <c r="E9" s="1258" t="s">
        <v>483</v>
      </c>
      <c r="F9" s="1264">
        <v>46.840600000000002</v>
      </c>
    </row>
    <row r="10" spans="2:6" ht="13.8" thickBot="1">
      <c r="B10" s="1430"/>
      <c r="C10" s="1111">
        <v>8517</v>
      </c>
      <c r="D10" s="1261">
        <v>9.3250500620841614E-2</v>
      </c>
      <c r="E10" s="1267">
        <v>418</v>
      </c>
      <c r="F10" s="1265">
        <v>0.41758004807794946</v>
      </c>
    </row>
    <row r="11" spans="2:6" s="1123" customFormat="1" ht="13.2" customHeight="1">
      <c r="B11" s="1731" t="s">
        <v>853</v>
      </c>
      <c r="C11" s="1259" t="s">
        <v>481</v>
      </c>
      <c r="D11" s="1124">
        <v>782</v>
      </c>
      <c r="E11" s="1259" t="s">
        <v>237</v>
      </c>
      <c r="F11" s="1150">
        <v>6132</v>
      </c>
    </row>
    <row r="12" spans="2:6" s="1123" customFormat="1">
      <c r="B12" s="1732"/>
      <c r="C12" s="1158">
        <v>1989</v>
      </c>
      <c r="D12" s="1257">
        <v>0.53715939569836468</v>
      </c>
      <c r="E12" s="1158">
        <v>4256</v>
      </c>
      <c r="F12" s="1263">
        <v>0.36934187395346119</v>
      </c>
    </row>
    <row r="13" spans="2:6" s="1123" customFormat="1">
      <c r="B13" s="1732"/>
      <c r="C13" s="1258" t="s">
        <v>5</v>
      </c>
      <c r="D13" s="1262">
        <v>57607</v>
      </c>
      <c r="E13" s="1158" t="s">
        <v>475</v>
      </c>
      <c r="F13" s="1264">
        <v>1352.2112</v>
      </c>
    </row>
    <row r="14" spans="2:6" s="1123" customFormat="1">
      <c r="B14" s="1732"/>
      <c r="C14" s="1158">
        <v>46260</v>
      </c>
      <c r="D14" s="1257">
        <v>0.45395524849410662</v>
      </c>
      <c r="E14" s="1158" t="s">
        <v>485</v>
      </c>
      <c r="F14" s="1263">
        <v>0.20101440086092154</v>
      </c>
    </row>
    <row r="15" spans="2:6" ht="13.2" customHeight="1">
      <c r="B15" s="1732"/>
      <c r="C15" s="1258" t="s">
        <v>480</v>
      </c>
      <c r="D15" s="1262">
        <v>4873</v>
      </c>
      <c r="E15" s="1258" t="s">
        <v>236</v>
      </c>
      <c r="F15" s="1266">
        <v>9623</v>
      </c>
    </row>
    <row r="16" spans="2:6" ht="13.8" thickBot="1">
      <c r="B16" s="1733"/>
      <c r="C16" s="1111">
        <v>5647</v>
      </c>
      <c r="D16" s="1261">
        <v>0.45227538147097535</v>
      </c>
      <c r="E16" s="1267">
        <v>8517</v>
      </c>
      <c r="F16" s="1265">
        <v>0.18843770756582354</v>
      </c>
    </row>
    <row r="17" spans="2:2">
      <c r="B17" s="1130" t="s">
        <v>486</v>
      </c>
    </row>
  </sheetData>
  <mergeCells count="3">
    <mergeCell ref="B2:F2"/>
    <mergeCell ref="B11:B16"/>
    <mergeCell ref="B5:B10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L24" sqref="L24"/>
    </sheetView>
  </sheetViews>
  <sheetFormatPr defaultRowHeight="13.2"/>
  <cols>
    <col min="1" max="1" width="8.88671875" style="955"/>
    <col min="2" max="2" width="7.109375" style="289" customWidth="1"/>
    <col min="3" max="3" width="12.33203125" style="289" customWidth="1"/>
    <col min="4" max="4" width="18.33203125" style="291" customWidth="1"/>
    <col min="5" max="5" width="11.109375" style="289" bestFit="1" customWidth="1"/>
    <col min="6" max="6" width="17.21875" style="291" customWidth="1"/>
    <col min="7" max="7" width="16" style="289" customWidth="1"/>
    <col min="8" max="8" width="17.5546875" style="291" customWidth="1"/>
    <col min="9" max="16384" width="8.88671875" style="289"/>
  </cols>
  <sheetData>
    <row r="2" spans="2:8" ht="13.8" thickBot="1">
      <c r="C2" s="1730" t="s">
        <v>1023</v>
      </c>
      <c r="D2" s="1730"/>
      <c r="E2" s="1730"/>
      <c r="F2" s="1730"/>
      <c r="G2" s="1730"/>
      <c r="H2" s="1730"/>
    </row>
    <row r="3" spans="2:8">
      <c r="B3" s="1408"/>
      <c r="C3" s="1734" t="s">
        <v>476</v>
      </c>
      <c r="D3" s="1020" t="s">
        <v>477</v>
      </c>
      <c r="E3" s="1734" t="s">
        <v>476</v>
      </c>
      <c r="F3" s="1020" t="s">
        <v>477</v>
      </c>
      <c r="G3" s="1734" t="s">
        <v>476</v>
      </c>
      <c r="H3" s="1018" t="s">
        <v>477</v>
      </c>
    </row>
    <row r="4" spans="2:8" ht="13.8" thickBot="1">
      <c r="B4" s="1409"/>
      <c r="C4" s="1735"/>
      <c r="D4" s="1021" t="s">
        <v>487</v>
      </c>
      <c r="E4" s="1735"/>
      <c r="F4" s="1021" t="s">
        <v>487</v>
      </c>
      <c r="G4" s="1735"/>
      <c r="H4" s="1019" t="s">
        <v>487</v>
      </c>
    </row>
    <row r="5" spans="2:8">
      <c r="B5" s="1428" t="s">
        <v>1010</v>
      </c>
      <c r="C5" s="1408" t="s">
        <v>1017</v>
      </c>
      <c r="D5" s="957">
        <v>172</v>
      </c>
      <c r="E5" s="1408" t="s">
        <v>1018</v>
      </c>
      <c r="F5" s="957">
        <v>402</v>
      </c>
      <c r="G5" s="1408" t="s">
        <v>1019</v>
      </c>
      <c r="H5" s="958">
        <v>217</v>
      </c>
    </row>
    <row r="6" spans="2:8">
      <c r="B6" s="1429"/>
      <c r="C6" s="1512"/>
      <c r="D6" s="1022">
        <v>2.9000000000000001E-2</v>
      </c>
      <c r="E6" s="1512"/>
      <c r="F6" s="1025">
        <v>0.12</v>
      </c>
      <c r="G6" s="1512"/>
      <c r="H6" s="1027">
        <v>0.16</v>
      </c>
    </row>
    <row r="7" spans="2:8">
      <c r="B7" s="1429"/>
      <c r="C7" s="1511" t="s">
        <v>1020</v>
      </c>
      <c r="D7" s="1017">
        <v>5517</v>
      </c>
      <c r="E7" s="1511" t="s">
        <v>1022</v>
      </c>
      <c r="F7" s="1017">
        <v>655</v>
      </c>
      <c r="G7" s="1511" t="s">
        <v>1021</v>
      </c>
      <c r="H7" s="1028">
        <v>401</v>
      </c>
    </row>
    <row r="8" spans="2:8" ht="13.8" thickBot="1">
      <c r="B8" s="1430"/>
      <c r="C8" s="1409"/>
      <c r="D8" s="1023">
        <v>0.49</v>
      </c>
      <c r="E8" s="1409"/>
      <c r="F8" s="1023">
        <v>0.41</v>
      </c>
      <c r="G8" s="1409"/>
      <c r="H8" s="1029">
        <v>0.45</v>
      </c>
    </row>
    <row r="9" spans="2:8" s="955" customFormat="1">
      <c r="B9" s="1428" t="s">
        <v>1011</v>
      </c>
      <c r="C9" s="1512" t="s">
        <v>8</v>
      </c>
      <c r="D9" s="1024">
        <v>3438</v>
      </c>
      <c r="E9" s="1439" t="s">
        <v>478</v>
      </c>
      <c r="F9" s="1026">
        <v>1725.3</v>
      </c>
      <c r="G9" s="1512" t="s">
        <v>488</v>
      </c>
      <c r="H9" s="1030">
        <v>7769</v>
      </c>
    </row>
    <row r="10" spans="2:8" s="955" customFormat="1">
      <c r="B10" s="1429"/>
      <c r="C10" s="1687"/>
      <c r="D10" s="934">
        <v>5.1308033908936942E-2</v>
      </c>
      <c r="E10" s="1512"/>
      <c r="F10" s="934">
        <v>0.41123282907320469</v>
      </c>
      <c r="G10" s="1687"/>
      <c r="H10" s="926">
        <v>0.62522098222422029</v>
      </c>
    </row>
    <row r="11" spans="2:8" s="955" customFormat="1">
      <c r="B11" s="1429"/>
      <c r="C11" s="1687" t="s">
        <v>489</v>
      </c>
      <c r="D11" s="1017">
        <v>20584</v>
      </c>
      <c r="E11" s="1511" t="s">
        <v>490</v>
      </c>
      <c r="F11" s="1017">
        <v>7375</v>
      </c>
      <c r="G11" s="1511" t="s">
        <v>491</v>
      </c>
      <c r="H11" s="1031">
        <v>2732.9382999999998</v>
      </c>
    </row>
    <row r="12" spans="2:8" s="955" customFormat="1">
      <c r="B12" s="1429"/>
      <c r="C12" s="1687"/>
      <c r="D12" s="934">
        <v>0.59304188348758458</v>
      </c>
      <c r="E12" s="1512"/>
      <c r="F12" s="934">
        <v>0.7830508474576271</v>
      </c>
      <c r="G12" s="1512"/>
      <c r="H12" s="926">
        <v>0.60816122339827428</v>
      </c>
    </row>
    <row r="13" spans="2:8" s="955" customFormat="1">
      <c r="B13" s="1429"/>
      <c r="C13" s="1687" t="s">
        <v>492</v>
      </c>
      <c r="D13" s="1017">
        <v>10761</v>
      </c>
      <c r="E13" s="1511" t="s">
        <v>480</v>
      </c>
      <c r="F13" s="935">
        <v>2760.6965</v>
      </c>
      <c r="G13" s="1687" t="s">
        <v>493</v>
      </c>
      <c r="H13" s="1031">
        <v>211.49430000000001</v>
      </c>
    </row>
    <row r="14" spans="2:8" s="955" customFormat="1" ht="13.8" thickBot="1">
      <c r="B14" s="1430"/>
      <c r="C14" s="1688"/>
      <c r="D14" s="936">
        <v>0.39603514524408195</v>
      </c>
      <c r="E14" s="1409"/>
      <c r="F14" s="936">
        <v>0.62811091331481028</v>
      </c>
      <c r="G14" s="1688"/>
      <c r="H14" s="87">
        <v>0.20101440086092154</v>
      </c>
    </row>
    <row r="15" spans="2:8">
      <c r="B15" s="1431" t="s">
        <v>409</v>
      </c>
      <c r="C15" s="1431"/>
      <c r="D15" s="1431"/>
      <c r="E15" s="1431"/>
      <c r="F15" s="1431"/>
      <c r="G15" s="1431"/>
      <c r="H15" s="1431"/>
    </row>
    <row r="16" spans="2:8">
      <c r="B16" s="945"/>
    </row>
    <row r="17" spans="2:2">
      <c r="B17" s="945"/>
    </row>
    <row r="18" spans="2:2">
      <c r="B18" s="945"/>
    </row>
    <row r="19" spans="2:2">
      <c r="B19" s="945"/>
    </row>
    <row r="20" spans="2:2">
      <c r="B20" s="945"/>
    </row>
    <row r="21" spans="2:2">
      <c r="B21" s="945"/>
    </row>
  </sheetData>
  <mergeCells count="23">
    <mergeCell ref="C2:H2"/>
    <mergeCell ref="C3:C4"/>
    <mergeCell ref="E3:E4"/>
    <mergeCell ref="G3:G4"/>
    <mergeCell ref="C9:C10"/>
    <mergeCell ref="E9:E10"/>
    <mergeCell ref="G9:G10"/>
    <mergeCell ref="E5:E6"/>
    <mergeCell ref="G5:G6"/>
    <mergeCell ref="G7:G8"/>
    <mergeCell ref="E7:E8"/>
    <mergeCell ref="B15:H15"/>
    <mergeCell ref="C11:C12"/>
    <mergeCell ref="E11:E12"/>
    <mergeCell ref="G11:G12"/>
    <mergeCell ref="C13:C14"/>
    <mergeCell ref="E13:E14"/>
    <mergeCell ref="G13:G14"/>
    <mergeCell ref="B5:B8"/>
    <mergeCell ref="B9:B14"/>
    <mergeCell ref="C5:C6"/>
    <mergeCell ref="C7:C8"/>
    <mergeCell ref="B3:B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86" zoomScaleNormal="86" workbookViewId="0">
      <selection activeCell="M2" sqref="M2"/>
    </sheetView>
  </sheetViews>
  <sheetFormatPr defaultRowHeight="13.2"/>
  <cols>
    <col min="1" max="1" width="8.88671875" style="289"/>
    <col min="2" max="2" width="14.5546875" style="291" customWidth="1"/>
    <col min="3" max="3" width="7.44140625" style="289" customWidth="1"/>
    <col min="4" max="4" width="5.21875" style="289" customWidth="1"/>
    <col min="5" max="5" width="9" style="289" customWidth="1"/>
    <col min="6" max="6" width="9.109375" style="289" customWidth="1"/>
    <col min="7" max="7" width="12.6640625" style="291" customWidth="1"/>
    <col min="8" max="8" width="7.109375" style="289" customWidth="1"/>
    <col min="9" max="9" width="5.6640625" style="289" customWidth="1"/>
    <col min="10" max="10" width="8.88671875" style="289"/>
    <col min="11" max="11" width="8.88671875" style="289" customWidth="1"/>
    <col min="12" max="16384" width="8.88671875" style="289"/>
  </cols>
  <sheetData>
    <row r="1" spans="1:11" ht="13.8" thickBot="1">
      <c r="A1" s="289" t="s">
        <v>463</v>
      </c>
      <c r="B1" s="1418" t="s">
        <v>1012</v>
      </c>
      <c r="C1" s="1418"/>
      <c r="D1" s="1418"/>
      <c r="E1" s="1418"/>
      <c r="F1" s="1418"/>
      <c r="G1" s="1418"/>
      <c r="H1" s="1418"/>
      <c r="I1" s="1418"/>
      <c r="J1" s="1418"/>
      <c r="K1" s="1418"/>
    </row>
    <row r="2" spans="1:11">
      <c r="B2" s="1432" t="s">
        <v>189</v>
      </c>
      <c r="C2" s="1740" t="s">
        <v>260</v>
      </c>
      <c r="D2" s="1740" t="s">
        <v>191</v>
      </c>
      <c r="E2" s="1736" t="s">
        <v>646</v>
      </c>
      <c r="F2" s="1738" t="s">
        <v>647</v>
      </c>
      <c r="G2" s="1432" t="s">
        <v>189</v>
      </c>
      <c r="H2" s="1740" t="s">
        <v>260</v>
      </c>
      <c r="I2" s="1740" t="s">
        <v>191</v>
      </c>
      <c r="J2" s="1736" t="s">
        <v>646</v>
      </c>
      <c r="K2" s="1738" t="s">
        <v>647</v>
      </c>
    </row>
    <row r="3" spans="1:11" ht="13.8" thickBot="1">
      <c r="B3" s="1694"/>
      <c r="C3" s="1741"/>
      <c r="D3" s="1741"/>
      <c r="E3" s="1737"/>
      <c r="F3" s="1739"/>
      <c r="G3" s="1694"/>
      <c r="H3" s="1741"/>
      <c r="I3" s="1741"/>
      <c r="J3" s="1737"/>
      <c r="K3" s="1739"/>
    </row>
    <row r="4" spans="1:11">
      <c r="B4" s="552" t="s">
        <v>210</v>
      </c>
      <c r="C4" s="598">
        <v>4.0426052631578946</v>
      </c>
      <c r="D4" s="598">
        <v>0.20101440086092159</v>
      </c>
      <c r="E4" s="596">
        <v>418</v>
      </c>
      <c r="F4" s="597">
        <v>25281</v>
      </c>
      <c r="G4" s="552" t="s">
        <v>214</v>
      </c>
      <c r="H4" s="598">
        <v>9.7283584368003259E-2</v>
      </c>
      <c r="I4" s="598">
        <v>0.77352441236575564</v>
      </c>
      <c r="J4" s="596">
        <v>19652</v>
      </c>
      <c r="K4" s="597">
        <v>9995</v>
      </c>
    </row>
    <row r="5" spans="1:11">
      <c r="B5" s="553" t="s">
        <v>207</v>
      </c>
      <c r="C5" s="424">
        <v>3.05062996941896</v>
      </c>
      <c r="D5" s="424">
        <v>9.8503826286243101E-2</v>
      </c>
      <c r="E5" s="557">
        <v>327</v>
      </c>
      <c r="F5" s="128">
        <v>52140</v>
      </c>
      <c r="G5" s="554" t="s">
        <v>469</v>
      </c>
      <c r="H5" s="599">
        <v>1.0152541313706429</v>
      </c>
      <c r="I5" s="599">
        <v>0.22297969107925419</v>
      </c>
      <c r="J5" s="544">
        <v>7201</v>
      </c>
      <c r="K5" s="133">
        <v>7875</v>
      </c>
    </row>
    <row r="6" spans="1:11">
      <c r="B6" s="187" t="s">
        <v>205</v>
      </c>
      <c r="C6" s="424">
        <v>2.9695163790066927</v>
      </c>
      <c r="D6" s="425" t="s">
        <v>464</v>
      </c>
      <c r="E6" s="557">
        <v>8517</v>
      </c>
      <c r="F6" s="128">
        <v>51215</v>
      </c>
      <c r="G6" s="553" t="s">
        <v>223</v>
      </c>
      <c r="H6" s="424">
        <v>0.92679738562091507</v>
      </c>
      <c r="I6" s="424">
        <v>0.70486711495357035</v>
      </c>
      <c r="J6" s="557">
        <v>1989</v>
      </c>
      <c r="K6" s="128">
        <v>15640</v>
      </c>
    </row>
    <row r="7" spans="1:11">
      <c r="B7" s="553" t="s">
        <v>213</v>
      </c>
      <c r="C7" s="424">
        <v>2.7309588815789474</v>
      </c>
      <c r="D7" s="425" t="s">
        <v>25</v>
      </c>
      <c r="E7" s="557">
        <v>4256</v>
      </c>
      <c r="F7" s="128">
        <v>13490</v>
      </c>
      <c r="G7" s="553" t="s">
        <v>222</v>
      </c>
      <c r="H7" s="424">
        <v>0.89186694866371852</v>
      </c>
      <c r="I7" s="425" t="s">
        <v>464</v>
      </c>
      <c r="J7" s="557">
        <v>10402</v>
      </c>
      <c r="K7" s="128">
        <v>22159</v>
      </c>
    </row>
    <row r="8" spans="1:11">
      <c r="B8" s="553" t="s">
        <v>198</v>
      </c>
      <c r="C8" s="424">
        <v>2.2173252279635256</v>
      </c>
      <c r="D8" s="424">
        <v>0.52882286452446303</v>
      </c>
      <c r="E8" s="557">
        <v>1316</v>
      </c>
      <c r="F8" s="128">
        <v>20160</v>
      </c>
      <c r="G8" s="553" t="s">
        <v>209</v>
      </c>
      <c r="H8" s="424">
        <v>0.82552762627460274</v>
      </c>
      <c r="I8" s="425" t="s">
        <v>25</v>
      </c>
      <c r="J8" s="557">
        <v>16868</v>
      </c>
      <c r="K8" s="128">
        <v>52240</v>
      </c>
    </row>
    <row r="9" spans="1:11">
      <c r="B9" s="553" t="s">
        <v>116</v>
      </c>
      <c r="C9" s="424">
        <v>2.0028179256431233</v>
      </c>
      <c r="D9" s="425" t="s">
        <v>465</v>
      </c>
      <c r="E9" s="557">
        <v>11001</v>
      </c>
      <c r="F9" s="128">
        <v>21593</v>
      </c>
      <c r="G9" s="553" t="s">
        <v>203</v>
      </c>
      <c r="H9" s="424">
        <v>0.74549270072992702</v>
      </c>
      <c r="I9" s="424">
        <v>0.46380102375639842</v>
      </c>
      <c r="J9" s="557">
        <v>5480</v>
      </c>
      <c r="K9" s="128">
        <v>50061</v>
      </c>
    </row>
    <row r="10" spans="1:11" ht="13.8" thickBot="1">
      <c r="B10" s="553" t="s">
        <v>197</v>
      </c>
      <c r="C10" s="424">
        <v>1.8635547576301614</v>
      </c>
      <c r="D10" s="425" t="s">
        <v>25</v>
      </c>
      <c r="E10" s="557">
        <v>557</v>
      </c>
      <c r="F10" s="128">
        <v>118209</v>
      </c>
      <c r="G10" s="604" t="s">
        <v>211</v>
      </c>
      <c r="H10" s="605">
        <v>0.70713061364415497</v>
      </c>
      <c r="I10" s="605">
        <v>0.60464982558362401</v>
      </c>
      <c r="J10" s="595">
        <v>2917</v>
      </c>
      <c r="K10" s="594">
        <v>16529</v>
      </c>
    </row>
    <row r="11" spans="1:11" ht="13.8" thickBot="1">
      <c r="B11" s="553" t="s">
        <v>201</v>
      </c>
      <c r="C11" s="424">
        <v>1.8180855321409599</v>
      </c>
      <c r="D11" s="424">
        <v>0.62811091331481017</v>
      </c>
      <c r="E11" s="557">
        <v>5647</v>
      </c>
      <c r="F11" s="128">
        <v>61508</v>
      </c>
      <c r="G11" s="802" t="s">
        <v>470</v>
      </c>
      <c r="H11" s="803">
        <v>0.64465876549659196</v>
      </c>
      <c r="I11" s="804"/>
      <c r="J11" s="804" t="s">
        <v>471</v>
      </c>
      <c r="K11" s="805"/>
    </row>
    <row r="12" spans="1:11">
      <c r="B12" s="553" t="s">
        <v>204</v>
      </c>
      <c r="C12" s="424">
        <v>1.4596791443850268</v>
      </c>
      <c r="D12" s="425" t="s">
        <v>466</v>
      </c>
      <c r="E12" s="557">
        <v>4675</v>
      </c>
      <c r="F12" s="128">
        <v>55595</v>
      </c>
      <c r="G12" s="554" t="s">
        <v>208</v>
      </c>
      <c r="H12" s="599">
        <v>0.56912230536255115</v>
      </c>
      <c r="I12" s="425" t="s">
        <v>25</v>
      </c>
      <c r="J12" s="544">
        <v>11226</v>
      </c>
      <c r="K12" s="133">
        <v>47490</v>
      </c>
    </row>
    <row r="13" spans="1:11">
      <c r="B13" s="553" t="s">
        <v>115</v>
      </c>
      <c r="C13" s="424">
        <v>1.4049994595763078</v>
      </c>
      <c r="D13" s="424">
        <v>0.3960351452440819</v>
      </c>
      <c r="E13" s="557">
        <v>46260</v>
      </c>
      <c r="F13" s="128">
        <v>29782</v>
      </c>
      <c r="G13" s="553" t="s">
        <v>128</v>
      </c>
      <c r="H13" s="424">
        <v>0.51353129353490534</v>
      </c>
      <c r="I13" s="424">
        <v>4.3625531505993687E-2</v>
      </c>
      <c r="J13" s="557">
        <v>77524</v>
      </c>
      <c r="K13" s="128">
        <v>10329</v>
      </c>
    </row>
    <row r="14" spans="1:11">
      <c r="B14" s="553" t="s">
        <v>111</v>
      </c>
      <c r="C14" s="424">
        <v>1.3063871274621419</v>
      </c>
      <c r="D14" s="424">
        <v>0.59304188348758458</v>
      </c>
      <c r="E14" s="557">
        <v>64121</v>
      </c>
      <c r="F14" s="128">
        <v>44445</v>
      </c>
      <c r="G14" s="553" t="s">
        <v>113</v>
      </c>
      <c r="H14" s="424">
        <v>0.5069592731342587</v>
      </c>
      <c r="I14" s="424">
        <v>5.1308033908936901E-2</v>
      </c>
      <c r="J14" s="557">
        <v>64331</v>
      </c>
      <c r="K14" s="128">
        <v>46479</v>
      </c>
    </row>
    <row r="15" spans="1:11">
      <c r="B15" s="553" t="s">
        <v>206</v>
      </c>
      <c r="C15" s="424">
        <v>1.1669041626331076</v>
      </c>
      <c r="D15" s="425" t="s">
        <v>464</v>
      </c>
      <c r="E15" s="557">
        <v>2066</v>
      </c>
      <c r="F15" s="128">
        <v>24069</v>
      </c>
      <c r="G15" s="553" t="s">
        <v>114</v>
      </c>
      <c r="H15" s="424">
        <v>0.48701419993644318</v>
      </c>
      <c r="I15" s="424">
        <v>0.62522099509522167</v>
      </c>
      <c r="J15" s="557">
        <v>59789</v>
      </c>
      <c r="K15" s="128">
        <v>35239</v>
      </c>
    </row>
    <row r="16" spans="1:11">
      <c r="B16" s="553" t="s">
        <v>117</v>
      </c>
      <c r="C16" s="424">
        <v>1.1153647545974912</v>
      </c>
      <c r="D16" s="425" t="s">
        <v>467</v>
      </c>
      <c r="E16" s="557">
        <v>8211</v>
      </c>
      <c r="F16" s="128">
        <v>86145</v>
      </c>
      <c r="G16" s="553" t="s">
        <v>221</v>
      </c>
      <c r="H16" s="424">
        <v>0.41429311237700672</v>
      </c>
      <c r="I16" s="424">
        <v>0.7830508474576271</v>
      </c>
      <c r="J16" s="557">
        <v>38620</v>
      </c>
      <c r="K16" s="128">
        <v>14332</v>
      </c>
    </row>
    <row r="17" spans="2:11">
      <c r="B17" s="553" t="s">
        <v>200</v>
      </c>
      <c r="C17" s="424">
        <v>1.107926929815521</v>
      </c>
      <c r="D17" s="424">
        <v>0.46101023513572414</v>
      </c>
      <c r="E17" s="557">
        <v>9703</v>
      </c>
      <c r="F17" s="128">
        <v>58590</v>
      </c>
      <c r="G17" s="553" t="s">
        <v>14</v>
      </c>
      <c r="H17" s="424">
        <v>0.40918334449321725</v>
      </c>
      <c r="I17" s="425" t="s">
        <v>25</v>
      </c>
      <c r="J17" s="557">
        <v>80646</v>
      </c>
      <c r="K17" s="128">
        <v>47852</v>
      </c>
    </row>
    <row r="18" spans="2:11">
      <c r="B18" s="553" t="s">
        <v>220</v>
      </c>
      <c r="C18" s="424">
        <v>1.0270980788675428</v>
      </c>
      <c r="D18" s="424">
        <v>0.41123282907320469</v>
      </c>
      <c r="E18" s="557">
        <v>9890</v>
      </c>
      <c r="F18" s="128">
        <v>14007</v>
      </c>
      <c r="G18" s="553" t="s">
        <v>219</v>
      </c>
      <c r="H18" s="424">
        <v>0.27199280840862994</v>
      </c>
      <c r="I18" s="425">
        <v>0.8</v>
      </c>
      <c r="J18" s="557">
        <v>5423</v>
      </c>
      <c r="K18" s="128">
        <v>18539</v>
      </c>
    </row>
    <row r="19" spans="2:11" ht="13.8" thickBot="1">
      <c r="B19" s="556" t="s">
        <v>468</v>
      </c>
      <c r="C19" s="7">
        <v>1.0157177274020677</v>
      </c>
      <c r="D19" s="7">
        <v>0.60816122339827428</v>
      </c>
      <c r="E19" s="132">
        <v>10543</v>
      </c>
      <c r="F19" s="130">
        <v>19769</v>
      </c>
      <c r="G19" s="187" t="s">
        <v>120</v>
      </c>
      <c r="H19" s="424">
        <v>0.22604215326049823</v>
      </c>
      <c r="I19" s="425" t="s">
        <v>465</v>
      </c>
      <c r="J19" s="557">
        <v>143429</v>
      </c>
      <c r="K19" s="128">
        <v>14160</v>
      </c>
    </row>
    <row r="20" spans="2:11" ht="13.8" thickBot="1">
      <c r="B20" s="427" t="s">
        <v>410</v>
      </c>
      <c r="C20" s="427"/>
      <c r="D20" s="427"/>
      <c r="E20" s="427"/>
      <c r="F20" s="427"/>
      <c r="G20" s="606" t="s">
        <v>472</v>
      </c>
      <c r="H20" s="7">
        <v>0.20487186897880538</v>
      </c>
      <c r="I20" s="607" t="s">
        <v>465</v>
      </c>
      <c r="J20" s="132">
        <v>2076</v>
      </c>
      <c r="K20" s="130">
        <v>5478</v>
      </c>
    </row>
    <row r="21" spans="2:11">
      <c r="B21" s="289" t="s">
        <v>473</v>
      </c>
      <c r="G21" s="289"/>
    </row>
    <row r="22" spans="2:11">
      <c r="B22" s="427" t="s">
        <v>474</v>
      </c>
      <c r="G22" s="289"/>
    </row>
    <row r="23" spans="2:11">
      <c r="B23" s="287"/>
      <c r="C23" s="348"/>
      <c r="D23" s="348"/>
      <c r="E23" s="426"/>
      <c r="F23" s="348"/>
      <c r="G23" s="289"/>
    </row>
    <row r="24" spans="2:11">
      <c r="B24" s="287"/>
      <c r="C24" s="348"/>
      <c r="D24" s="348"/>
      <c r="E24" s="426"/>
      <c r="F24" s="348"/>
      <c r="G24" s="289"/>
    </row>
    <row r="25" spans="2:11">
      <c r="B25" s="287"/>
      <c r="C25" s="348"/>
      <c r="D25" s="348"/>
      <c r="E25" s="426"/>
      <c r="F25" s="348"/>
      <c r="G25" s="289"/>
    </row>
    <row r="26" spans="2:11">
      <c r="B26" s="287"/>
      <c r="C26" s="348"/>
      <c r="D26" s="348"/>
      <c r="E26" s="426"/>
      <c r="F26" s="348"/>
      <c r="G26" s="289"/>
    </row>
    <row r="27" spans="2:11">
      <c r="B27" s="287"/>
      <c r="C27" s="348"/>
      <c r="D27" s="348"/>
      <c r="E27" s="426"/>
      <c r="F27" s="348"/>
      <c r="G27" s="289"/>
    </row>
    <row r="28" spans="2:11">
      <c r="B28" s="287"/>
      <c r="C28" s="348"/>
      <c r="D28" s="348"/>
      <c r="E28" s="426"/>
      <c r="F28" s="348"/>
      <c r="G28" s="289"/>
    </row>
    <row r="29" spans="2:11">
      <c r="B29" s="287"/>
      <c r="C29" s="348"/>
      <c r="D29" s="348"/>
      <c r="E29" s="426"/>
      <c r="F29" s="348"/>
      <c r="G29" s="289"/>
    </row>
    <row r="30" spans="2:11">
      <c r="B30" s="287"/>
      <c r="C30" s="348"/>
      <c r="D30" s="348"/>
      <c r="E30" s="426"/>
      <c r="F30" s="348"/>
      <c r="G30" s="289"/>
    </row>
    <row r="31" spans="2:11">
      <c r="B31" s="287"/>
      <c r="C31" s="348"/>
      <c r="D31" s="348"/>
      <c r="E31" s="426"/>
      <c r="F31" s="348"/>
      <c r="G31" s="289"/>
    </row>
    <row r="32" spans="2:11">
      <c r="B32" s="287"/>
      <c r="C32" s="348"/>
      <c r="D32" s="348"/>
      <c r="E32" s="426"/>
      <c r="F32" s="348"/>
      <c r="G32" s="289"/>
    </row>
    <row r="33" spans="2:8">
      <c r="B33" s="287"/>
      <c r="C33" s="348"/>
      <c r="D33" s="348"/>
      <c r="E33" s="426"/>
      <c r="F33" s="348"/>
      <c r="G33" s="289"/>
    </row>
    <row r="34" spans="2:8">
      <c r="B34" s="287"/>
      <c r="C34" s="348"/>
      <c r="D34" s="348"/>
      <c r="E34" s="426"/>
      <c r="F34" s="348"/>
      <c r="G34" s="289"/>
    </row>
    <row r="35" spans="2:8">
      <c r="B35" s="287"/>
      <c r="C35" s="348"/>
      <c r="D35" s="348"/>
      <c r="E35" s="426"/>
      <c r="F35" s="348"/>
      <c r="G35" s="289"/>
    </row>
    <row r="36" spans="2:8">
      <c r="B36" s="287"/>
      <c r="C36" s="348"/>
      <c r="D36" s="348"/>
      <c r="E36" s="426"/>
      <c r="F36" s="348"/>
      <c r="G36" s="289"/>
    </row>
    <row r="37" spans="2:8">
      <c r="G37" s="289"/>
    </row>
    <row r="38" spans="2:8">
      <c r="G38" s="427"/>
      <c r="H38" s="427"/>
    </row>
  </sheetData>
  <mergeCells count="11">
    <mergeCell ref="B1:K1"/>
    <mergeCell ref="B2:B3"/>
    <mergeCell ref="G2:G3"/>
    <mergeCell ref="J2:J3"/>
    <mergeCell ref="K2:K3"/>
    <mergeCell ref="E2:E3"/>
    <mergeCell ref="F2:F3"/>
    <mergeCell ref="I2:I3"/>
    <mergeCell ref="D2:D3"/>
    <mergeCell ref="C2:C3"/>
    <mergeCell ref="H2:H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"/>
  <sheetViews>
    <sheetView workbookViewId="0">
      <selection activeCell="L2" sqref="L2"/>
    </sheetView>
  </sheetViews>
  <sheetFormatPr defaultRowHeight="13.2"/>
  <cols>
    <col min="2" max="2" width="9.6640625" customWidth="1"/>
    <col min="3" max="3" width="6.5546875" customWidth="1"/>
    <col min="4" max="4" width="6.6640625" customWidth="1"/>
    <col min="5" max="5" width="6.5546875" customWidth="1"/>
    <col min="6" max="6" width="6.109375" customWidth="1"/>
    <col min="7" max="7" width="9.5546875" customWidth="1"/>
    <col min="8" max="8" width="8.6640625" customWidth="1"/>
    <col min="9" max="9" width="9.77734375" customWidth="1"/>
  </cols>
  <sheetData>
    <row r="3" spans="2:13" ht="13.8" thickBot="1">
      <c r="B3" s="1418" t="s">
        <v>968</v>
      </c>
      <c r="C3" s="1418"/>
      <c r="D3" s="1418"/>
      <c r="E3" s="1418"/>
      <c r="F3" s="1418"/>
      <c r="G3" s="1418"/>
      <c r="H3" s="1418"/>
      <c r="I3" s="1418"/>
    </row>
    <row r="4" spans="2:13" ht="13.8" thickBot="1">
      <c r="B4" s="151" t="s">
        <v>650</v>
      </c>
      <c r="C4" s="21">
        <v>2010</v>
      </c>
      <c r="D4" s="22">
        <v>2012</v>
      </c>
      <c r="E4" s="22">
        <v>2014</v>
      </c>
      <c r="F4" s="23">
        <v>2015</v>
      </c>
      <c r="G4" s="1432" t="s">
        <v>652</v>
      </c>
      <c r="H4" s="1433"/>
      <c r="I4" s="1434"/>
    </row>
    <row r="5" spans="2:13">
      <c r="B5" s="24" t="s">
        <v>654</v>
      </c>
      <c r="C5" s="25">
        <v>766</v>
      </c>
      <c r="D5" s="26">
        <v>820</v>
      </c>
      <c r="E5" s="26">
        <v>838</v>
      </c>
      <c r="F5" s="27">
        <v>845</v>
      </c>
      <c r="G5" s="94" t="s">
        <v>653</v>
      </c>
      <c r="H5" s="42" t="s">
        <v>13</v>
      </c>
      <c r="I5" s="43" t="s">
        <v>24</v>
      </c>
    </row>
    <row r="6" spans="2:13">
      <c r="B6" s="17" t="s">
        <v>655</v>
      </c>
      <c r="C6" s="14">
        <v>600</v>
      </c>
      <c r="D6" s="13">
        <v>667</v>
      </c>
      <c r="E6" s="13">
        <v>750</v>
      </c>
      <c r="F6" s="19">
        <v>775</v>
      </c>
      <c r="G6" s="76" t="s">
        <v>12</v>
      </c>
      <c r="H6" s="95" t="s">
        <v>18</v>
      </c>
      <c r="I6" s="96" t="s">
        <v>13</v>
      </c>
    </row>
    <row r="7" spans="2:13">
      <c r="B7" s="17" t="s">
        <v>5</v>
      </c>
      <c r="C7" s="14">
        <v>527</v>
      </c>
      <c r="D7" s="13">
        <v>575</v>
      </c>
      <c r="E7" s="13">
        <v>650</v>
      </c>
      <c r="F7" s="19">
        <v>682</v>
      </c>
      <c r="G7" s="76" t="s">
        <v>13</v>
      </c>
      <c r="H7" s="95" t="s">
        <v>654</v>
      </c>
      <c r="I7" s="96" t="s">
        <v>653</v>
      </c>
    </row>
    <row r="8" spans="2:13">
      <c r="B8" s="17" t="s">
        <v>187</v>
      </c>
      <c r="C8" s="14">
        <v>556</v>
      </c>
      <c r="D8" s="13">
        <v>577</v>
      </c>
      <c r="E8" s="13">
        <v>556</v>
      </c>
      <c r="F8" s="19">
        <v>569</v>
      </c>
      <c r="G8" s="76" t="s">
        <v>21</v>
      </c>
      <c r="H8" s="95" t="s">
        <v>22</v>
      </c>
      <c r="I8" s="96" t="s">
        <v>23</v>
      </c>
    </row>
    <row r="9" spans="2:13">
      <c r="B9" s="17" t="s">
        <v>657</v>
      </c>
      <c r="C9" s="14">
        <v>436</v>
      </c>
      <c r="D9" s="13">
        <v>464</v>
      </c>
      <c r="E9" s="13">
        <v>485</v>
      </c>
      <c r="F9" s="19">
        <v>507</v>
      </c>
      <c r="G9" s="76" t="s">
        <v>15</v>
      </c>
      <c r="H9" s="95" t="s">
        <v>654</v>
      </c>
      <c r="I9" s="96" t="s">
        <v>653</v>
      </c>
    </row>
    <row r="10" spans="2:13">
      <c r="B10" s="17" t="s">
        <v>7</v>
      </c>
      <c r="C10" s="14">
        <v>314</v>
      </c>
      <c r="D10" s="13">
        <v>357</v>
      </c>
      <c r="E10" s="13">
        <v>398</v>
      </c>
      <c r="F10" s="19">
        <v>395</v>
      </c>
      <c r="G10" s="76" t="s">
        <v>653</v>
      </c>
      <c r="H10" s="95" t="s">
        <v>656</v>
      </c>
      <c r="I10" s="96" t="s">
        <v>13</v>
      </c>
    </row>
    <row r="11" spans="2:13">
      <c r="B11" s="17" t="s">
        <v>653</v>
      </c>
      <c r="C11" s="14">
        <v>269</v>
      </c>
      <c r="D11" s="13">
        <v>304</v>
      </c>
      <c r="E11" s="13">
        <v>330</v>
      </c>
      <c r="F11" s="19">
        <v>350</v>
      </c>
      <c r="G11" s="76" t="s">
        <v>16</v>
      </c>
      <c r="H11" s="95" t="s">
        <v>17</v>
      </c>
      <c r="I11" s="96" t="s">
        <v>13</v>
      </c>
    </row>
    <row r="12" spans="2:13">
      <c r="B12" s="17" t="s">
        <v>8</v>
      </c>
      <c r="C12" s="14">
        <v>283</v>
      </c>
      <c r="D12" s="13">
        <v>293</v>
      </c>
      <c r="E12" s="13">
        <v>326</v>
      </c>
      <c r="F12" s="19">
        <v>344</v>
      </c>
      <c r="G12" s="76" t="s">
        <v>654</v>
      </c>
      <c r="H12" s="95" t="s">
        <v>653</v>
      </c>
      <c r="I12" s="96" t="s">
        <v>11</v>
      </c>
      <c r="M12" t="s">
        <v>175</v>
      </c>
    </row>
    <row r="13" spans="2:13">
      <c r="B13" s="17" t="s">
        <v>9</v>
      </c>
      <c r="C13" s="14">
        <v>233</v>
      </c>
      <c r="D13" s="13">
        <v>234</v>
      </c>
      <c r="E13" s="13">
        <v>293</v>
      </c>
      <c r="F13" s="19">
        <v>321</v>
      </c>
      <c r="G13" s="76" t="s">
        <v>11</v>
      </c>
      <c r="H13" s="95" t="s">
        <v>12</v>
      </c>
      <c r="I13" s="96" t="s">
        <v>13</v>
      </c>
    </row>
    <row r="14" spans="2:13" ht="13.8" thickBot="1">
      <c r="B14" s="18" t="s">
        <v>656</v>
      </c>
      <c r="C14" s="15">
        <v>223</v>
      </c>
      <c r="D14" s="16">
        <v>282</v>
      </c>
      <c r="E14" s="16">
        <v>324</v>
      </c>
      <c r="F14" s="20">
        <v>313</v>
      </c>
      <c r="G14" s="77" t="s">
        <v>653</v>
      </c>
      <c r="H14" s="45" t="s">
        <v>655</v>
      </c>
      <c r="I14" s="97" t="s">
        <v>13</v>
      </c>
    </row>
    <row r="15" spans="2:13">
      <c r="B15" s="1435" t="s">
        <v>651</v>
      </c>
      <c r="C15" s="1435"/>
      <c r="D15" s="1435"/>
      <c r="E15" s="1435"/>
      <c r="F15" s="1435"/>
      <c r="G15" s="1435"/>
      <c r="H15" s="1435"/>
      <c r="I15" s="1435"/>
    </row>
    <row r="16" spans="2:13">
      <c r="B16" s="1436"/>
      <c r="C16" s="1436"/>
      <c r="D16" s="1436"/>
      <c r="E16" s="1436"/>
      <c r="F16" s="1436"/>
      <c r="G16" s="1436"/>
      <c r="H16" s="1436"/>
      <c r="I16" s="1436"/>
    </row>
  </sheetData>
  <mergeCells count="3">
    <mergeCell ref="G4:I4"/>
    <mergeCell ref="B3:I3"/>
    <mergeCell ref="B15:I16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workbookViewId="0">
      <selection activeCell="L1" sqref="L1"/>
    </sheetView>
  </sheetViews>
  <sheetFormatPr defaultRowHeight="13.2"/>
  <cols>
    <col min="1" max="1" width="8.88671875" style="289"/>
    <col min="2" max="2" width="12.5546875" style="289" customWidth="1"/>
    <col min="3" max="3" width="11.88671875" style="289" customWidth="1"/>
    <col min="4" max="4" width="7.77734375" style="289" customWidth="1"/>
    <col min="5" max="5" width="10" style="291" customWidth="1"/>
    <col min="6" max="6" width="13.77734375" style="289" customWidth="1"/>
    <col min="7" max="7" width="12.88671875" style="289" customWidth="1"/>
    <col min="8" max="8" width="8.109375" style="289" customWidth="1"/>
    <col min="9" max="9" width="12.109375" style="291" customWidth="1"/>
    <col min="10" max="16384" width="8.88671875" style="289"/>
  </cols>
  <sheetData>
    <row r="1" spans="2:9" ht="13.8" thickBot="1">
      <c r="B1" s="1418" t="s">
        <v>1013</v>
      </c>
      <c r="C1" s="1418"/>
      <c r="D1" s="1418"/>
      <c r="E1" s="1418"/>
      <c r="F1" s="1418"/>
      <c r="G1" s="1418"/>
      <c r="H1" s="1418"/>
      <c r="I1" s="1418"/>
    </row>
    <row r="2" spans="2:9">
      <c r="B2" s="1408" t="s">
        <v>189</v>
      </c>
      <c r="C2" s="347" t="s">
        <v>333</v>
      </c>
      <c r="D2" s="292" t="s">
        <v>52</v>
      </c>
      <c r="E2" s="292" t="s">
        <v>193</v>
      </c>
      <c r="F2" s="1408" t="s">
        <v>189</v>
      </c>
      <c r="G2" s="347" t="s">
        <v>333</v>
      </c>
      <c r="H2" s="292" t="s">
        <v>52</v>
      </c>
      <c r="I2" s="292" t="s">
        <v>193</v>
      </c>
    </row>
    <row r="3" spans="2:9" ht="13.8" thickBot="1">
      <c r="B3" s="1409"/>
      <c r="C3" s="345" t="s">
        <v>462</v>
      </c>
      <c r="D3" s="293" t="s">
        <v>494</v>
      </c>
      <c r="E3" s="293" t="s">
        <v>496</v>
      </c>
      <c r="F3" s="1409"/>
      <c r="G3" s="345" t="s">
        <v>497</v>
      </c>
      <c r="H3" s="293" t="s">
        <v>494</v>
      </c>
      <c r="I3" s="293" t="s">
        <v>495</v>
      </c>
    </row>
    <row r="4" spans="2:9">
      <c r="B4" s="29" t="s">
        <v>114</v>
      </c>
      <c r="C4" s="431">
        <v>11.082332248967411</v>
      </c>
      <c r="D4" s="188">
        <v>59789</v>
      </c>
      <c r="E4" s="75">
        <v>35239</v>
      </c>
      <c r="F4" s="32" t="s">
        <v>206</v>
      </c>
      <c r="G4" s="432">
        <v>2.5262769078124325</v>
      </c>
      <c r="H4" s="148">
        <v>2066</v>
      </c>
      <c r="I4" s="101">
        <v>24069</v>
      </c>
    </row>
    <row r="5" spans="2:9">
      <c r="B5" s="30" t="s">
        <v>115</v>
      </c>
      <c r="C5" s="433">
        <v>8.8632460282689784</v>
      </c>
      <c r="D5" s="429">
        <v>46260</v>
      </c>
      <c r="E5" s="420">
        <v>29782</v>
      </c>
      <c r="F5" s="29" t="s">
        <v>209</v>
      </c>
      <c r="G5" s="434">
        <v>2.4721005385996411</v>
      </c>
      <c r="H5" s="75">
        <v>16868</v>
      </c>
      <c r="I5" s="75">
        <v>52240</v>
      </c>
    </row>
    <row r="6" spans="2:9">
      <c r="B6" s="30" t="s">
        <v>116</v>
      </c>
      <c r="C6" s="433">
        <v>8.386919620569147</v>
      </c>
      <c r="D6" s="429">
        <v>11001</v>
      </c>
      <c r="E6" s="420">
        <v>21593</v>
      </c>
      <c r="F6" s="30" t="s">
        <v>197</v>
      </c>
      <c r="G6" s="433">
        <v>2.4219653179190752</v>
      </c>
      <c r="H6" s="420">
        <v>557</v>
      </c>
      <c r="I6" s="420">
        <v>118209</v>
      </c>
    </row>
    <row r="7" spans="2:9">
      <c r="B7" s="30" t="s">
        <v>113</v>
      </c>
      <c r="C7" s="433">
        <v>8.1061263941710475</v>
      </c>
      <c r="D7" s="429">
        <v>64331</v>
      </c>
      <c r="E7" s="420">
        <v>46479</v>
      </c>
      <c r="F7" s="435" t="s">
        <v>498</v>
      </c>
      <c r="G7" s="436">
        <v>2.29</v>
      </c>
      <c r="H7" s="420">
        <v>80646</v>
      </c>
      <c r="I7" s="420">
        <v>47852</v>
      </c>
    </row>
    <row r="8" spans="2:9">
      <c r="B8" s="30" t="s">
        <v>210</v>
      </c>
      <c r="C8" s="433">
        <v>8.0021540896042094</v>
      </c>
      <c r="D8" s="429">
        <v>418</v>
      </c>
      <c r="E8" s="420">
        <v>25281</v>
      </c>
      <c r="F8" s="30" t="s">
        <v>117</v>
      </c>
      <c r="G8" s="433">
        <v>2.1737073417876323</v>
      </c>
      <c r="H8" s="420">
        <v>8211</v>
      </c>
      <c r="I8" s="420">
        <v>86145</v>
      </c>
    </row>
    <row r="9" spans="2:9" ht="13.8" thickBot="1">
      <c r="B9" s="31" t="s">
        <v>111</v>
      </c>
      <c r="C9" s="437">
        <v>7.1511180872996665</v>
      </c>
      <c r="D9" s="170">
        <v>64121</v>
      </c>
      <c r="E9" s="132">
        <v>44445</v>
      </c>
      <c r="F9" s="362" t="s">
        <v>472</v>
      </c>
      <c r="G9" s="433">
        <v>2.1690163032488936</v>
      </c>
      <c r="H9" s="420">
        <v>2076</v>
      </c>
      <c r="I9" s="420">
        <v>5478</v>
      </c>
    </row>
    <row r="10" spans="2:9" ht="13.8" thickBot="1">
      <c r="B10" s="806" t="s">
        <v>470</v>
      </c>
      <c r="C10" s="807">
        <v>5.521687975574828</v>
      </c>
      <c r="D10" s="1742" t="s">
        <v>499</v>
      </c>
      <c r="E10" s="1743"/>
      <c r="F10" s="30" t="s">
        <v>500</v>
      </c>
      <c r="G10" s="433">
        <v>2.0646845297548388</v>
      </c>
      <c r="H10" s="420">
        <v>10543</v>
      </c>
      <c r="I10" s="420">
        <v>19769</v>
      </c>
    </row>
    <row r="11" spans="2:9">
      <c r="B11" s="32" t="s">
        <v>213</v>
      </c>
      <c r="C11" s="432">
        <v>5.2760713900700518</v>
      </c>
      <c r="D11" s="428">
        <v>4256</v>
      </c>
      <c r="E11" s="101">
        <v>13490</v>
      </c>
      <c r="F11" s="30" t="s">
        <v>214</v>
      </c>
      <c r="G11" s="433">
        <v>1.9680047828845544</v>
      </c>
      <c r="H11" s="420">
        <v>19652</v>
      </c>
      <c r="I11" s="420">
        <v>9995</v>
      </c>
    </row>
    <row r="12" spans="2:9">
      <c r="B12" s="30" t="s">
        <v>201</v>
      </c>
      <c r="C12" s="433">
        <v>4.7468004658543146</v>
      </c>
      <c r="D12" s="429">
        <v>5647</v>
      </c>
      <c r="E12" s="128">
        <v>61508</v>
      </c>
      <c r="F12" s="30" t="s">
        <v>501</v>
      </c>
      <c r="G12" s="433">
        <v>1.925604769352927</v>
      </c>
      <c r="H12" s="420">
        <v>7201</v>
      </c>
      <c r="I12" s="420">
        <v>7875</v>
      </c>
    </row>
    <row r="13" spans="2:9">
      <c r="B13" s="30" t="s">
        <v>207</v>
      </c>
      <c r="C13" s="433">
        <v>4.4157290417781061</v>
      </c>
      <c r="D13" s="429">
        <v>327</v>
      </c>
      <c r="E13" s="128">
        <v>52140</v>
      </c>
      <c r="F13" s="30" t="s">
        <v>211</v>
      </c>
      <c r="G13" s="433">
        <v>1.4380927910020846</v>
      </c>
      <c r="H13" s="420">
        <v>2917</v>
      </c>
      <c r="I13" s="420">
        <v>16529</v>
      </c>
    </row>
    <row r="14" spans="2:9">
      <c r="B14" s="30" t="s">
        <v>223</v>
      </c>
      <c r="C14" s="433">
        <v>4.2430959097320171</v>
      </c>
      <c r="D14" s="429">
        <v>1989</v>
      </c>
      <c r="E14" s="128">
        <v>15640</v>
      </c>
      <c r="F14" s="30" t="s">
        <v>203</v>
      </c>
      <c r="G14" s="433">
        <v>1.3976941717866498</v>
      </c>
      <c r="H14" s="420">
        <v>5480</v>
      </c>
      <c r="I14" s="420">
        <v>50061</v>
      </c>
    </row>
    <row r="15" spans="2:9">
      <c r="B15" s="362" t="s">
        <v>205</v>
      </c>
      <c r="C15" s="438">
        <v>3.804974708567598</v>
      </c>
      <c r="D15" s="429">
        <v>8517</v>
      </c>
      <c r="E15" s="128">
        <v>51215</v>
      </c>
      <c r="F15" s="30" t="s">
        <v>198</v>
      </c>
      <c r="G15" s="433">
        <v>1.3430431802604523</v>
      </c>
      <c r="H15" s="420">
        <v>1316</v>
      </c>
      <c r="I15" s="420">
        <v>20160</v>
      </c>
    </row>
    <row r="16" spans="2:9">
      <c r="B16" s="30" t="s">
        <v>222</v>
      </c>
      <c r="C16" s="433">
        <v>3.4596013883499332</v>
      </c>
      <c r="D16" s="429">
        <v>10402</v>
      </c>
      <c r="E16" s="128">
        <v>22159</v>
      </c>
      <c r="F16" s="30" t="s">
        <v>200</v>
      </c>
      <c r="G16" s="433">
        <v>1.2788200049952489</v>
      </c>
      <c r="H16" s="420">
        <v>9703</v>
      </c>
      <c r="I16" s="420">
        <v>58590</v>
      </c>
    </row>
    <row r="17" spans="2:10" ht="13.8" thickBot="1">
      <c r="B17" s="31" t="s">
        <v>219</v>
      </c>
      <c r="C17" s="439">
        <v>2.647066440590176</v>
      </c>
      <c r="D17" s="170">
        <v>5423</v>
      </c>
      <c r="E17" s="130">
        <v>18539</v>
      </c>
      <c r="F17" s="31" t="s">
        <v>220</v>
      </c>
      <c r="G17" s="437">
        <v>1.215888954518606</v>
      </c>
      <c r="H17" s="132">
        <v>9890</v>
      </c>
      <c r="I17" s="132">
        <v>14007</v>
      </c>
    </row>
    <row r="18" spans="2:10">
      <c r="B18" s="289" t="s">
        <v>224</v>
      </c>
      <c r="C18" s="348"/>
      <c r="D18" s="348"/>
      <c r="E18" s="287"/>
      <c r="G18" s="440"/>
    </row>
    <row r="20" spans="2:10">
      <c r="J20" s="1"/>
    </row>
    <row r="22" spans="2:10">
      <c r="I22" s="289"/>
    </row>
    <row r="35" spans="2:4">
      <c r="B35" s="289" t="s">
        <v>145</v>
      </c>
      <c r="C35" s="289">
        <v>45002</v>
      </c>
      <c r="D35" s="289">
        <v>3095</v>
      </c>
    </row>
    <row r="36" spans="2:4">
      <c r="B36" s="289" t="s">
        <v>502</v>
      </c>
      <c r="C36" s="289">
        <v>3818</v>
      </c>
      <c r="D36" s="289">
        <v>4785</v>
      </c>
    </row>
    <row r="37" spans="2:4">
      <c r="B37" s="289" t="s">
        <v>503</v>
      </c>
      <c r="C37" s="289">
        <v>625</v>
      </c>
      <c r="D37" s="289">
        <v>7390</v>
      </c>
    </row>
    <row r="38" spans="2:4">
      <c r="B38" s="289" t="s">
        <v>504</v>
      </c>
      <c r="C38" s="289">
        <v>32</v>
      </c>
      <c r="D38" s="289">
        <v>58794</v>
      </c>
    </row>
  </sheetData>
  <mergeCells count="4">
    <mergeCell ref="B1:I1"/>
    <mergeCell ref="B2:B3"/>
    <mergeCell ref="F2:F3"/>
    <mergeCell ref="D10:E10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41"/>
  <sheetViews>
    <sheetView workbookViewId="0">
      <selection activeCell="G28" sqref="G28"/>
    </sheetView>
  </sheetViews>
  <sheetFormatPr defaultRowHeight="13.2"/>
  <cols>
    <col min="1" max="4" width="8.88671875" style="289"/>
    <col min="5" max="5" width="14.109375" style="289" customWidth="1"/>
    <col min="6" max="6" width="8.5546875" style="348" customWidth="1"/>
    <col min="7" max="7" width="9.44140625" style="348" customWidth="1"/>
    <col min="8" max="8" width="8.5546875" style="348" customWidth="1"/>
    <col min="9" max="9" width="7.109375" style="289" customWidth="1"/>
    <col min="10" max="10" width="8.88671875" style="289"/>
    <col min="11" max="11" width="8.109375" style="289" customWidth="1"/>
    <col min="12" max="12" width="9.44140625" style="289" customWidth="1"/>
    <col min="13" max="13" width="8.88671875" style="289"/>
    <col min="14" max="14" width="7.88671875" style="289" customWidth="1"/>
    <col min="15" max="16384" width="8.88671875" style="289"/>
  </cols>
  <sheetData>
    <row r="2" spans="5:14" ht="13.8" thickBot="1">
      <c r="E2" s="1418" t="s">
        <v>1014</v>
      </c>
      <c r="F2" s="1418"/>
      <c r="G2" s="1418"/>
      <c r="H2" s="1418"/>
      <c r="I2" s="1418"/>
      <c r="J2" s="1418"/>
      <c r="K2" s="1418"/>
      <c r="L2" s="1418"/>
      <c r="M2" s="1418"/>
      <c r="N2" s="1418"/>
    </row>
    <row r="3" spans="5:14">
      <c r="E3" s="1408" t="s">
        <v>189</v>
      </c>
      <c r="F3" s="1744" t="s">
        <v>505</v>
      </c>
      <c r="G3" s="1744"/>
      <c r="H3" s="1744"/>
      <c r="I3" s="1745" t="s">
        <v>506</v>
      </c>
      <c r="J3" s="1408" t="s">
        <v>189</v>
      </c>
      <c r="K3" s="1744" t="s">
        <v>505</v>
      </c>
      <c r="L3" s="1744"/>
      <c r="M3" s="1744"/>
      <c r="N3" s="1745" t="s">
        <v>506</v>
      </c>
    </row>
    <row r="4" spans="5:14" ht="13.8" thickBot="1">
      <c r="E4" s="1409"/>
      <c r="F4" s="416" t="s">
        <v>266</v>
      </c>
      <c r="G4" s="900" t="s">
        <v>507</v>
      </c>
      <c r="H4" s="901" t="s">
        <v>508</v>
      </c>
      <c r="I4" s="1746"/>
      <c r="J4" s="1409"/>
      <c r="K4" s="416" t="s">
        <v>266</v>
      </c>
      <c r="L4" s="900" t="s">
        <v>507</v>
      </c>
      <c r="M4" s="901" t="s">
        <v>508</v>
      </c>
      <c r="N4" s="1746"/>
    </row>
    <row r="5" spans="5:14">
      <c r="E5" s="441" t="s">
        <v>449</v>
      </c>
      <c r="F5" s="429">
        <v>800.04</v>
      </c>
      <c r="G5" s="420">
        <v>252.41</v>
      </c>
      <c r="H5" s="128">
        <v>275.12</v>
      </c>
      <c r="I5" s="442">
        <v>130.31</v>
      </c>
      <c r="J5" s="34" t="s">
        <v>442</v>
      </c>
      <c r="K5" s="188">
        <v>319.62</v>
      </c>
      <c r="L5" s="75">
        <v>100.11</v>
      </c>
      <c r="M5" s="133">
        <v>111.06</v>
      </c>
      <c r="N5" s="448">
        <v>57.02</v>
      </c>
    </row>
    <row r="6" spans="5:14">
      <c r="E6" s="443" t="s">
        <v>454</v>
      </c>
      <c r="F6" s="429">
        <v>699.57</v>
      </c>
      <c r="G6" s="420">
        <v>204.17</v>
      </c>
      <c r="H6" s="128">
        <v>277.38</v>
      </c>
      <c r="I6" s="442">
        <v>105.89</v>
      </c>
      <c r="J6" s="443" t="s">
        <v>441</v>
      </c>
      <c r="K6" s="429">
        <v>287.92</v>
      </c>
      <c r="L6" s="420">
        <v>76.62</v>
      </c>
      <c r="M6" s="128">
        <v>49.74</v>
      </c>
      <c r="N6" s="442">
        <v>28.51</v>
      </c>
    </row>
    <row r="7" spans="5:14">
      <c r="E7" s="443" t="s">
        <v>445</v>
      </c>
      <c r="F7" s="429">
        <v>619.41</v>
      </c>
      <c r="G7" s="420">
        <v>174.16</v>
      </c>
      <c r="H7" s="128">
        <v>234.55</v>
      </c>
      <c r="I7" s="442">
        <v>84.61</v>
      </c>
      <c r="J7" s="443" t="s">
        <v>438</v>
      </c>
      <c r="K7" s="429">
        <v>247.74</v>
      </c>
      <c r="L7" s="420">
        <v>65.22</v>
      </c>
      <c r="M7" s="128">
        <v>80.89</v>
      </c>
      <c r="N7" s="442">
        <v>58.03</v>
      </c>
    </row>
    <row r="8" spans="5:14">
      <c r="E8" s="443" t="s">
        <v>450</v>
      </c>
      <c r="F8" s="429">
        <v>616.07000000000005</v>
      </c>
      <c r="G8" s="420">
        <v>160.83000000000001</v>
      </c>
      <c r="H8" s="4">
        <v>177.3</v>
      </c>
      <c r="I8" s="442">
        <v>107.81</v>
      </c>
      <c r="J8" s="443" t="s">
        <v>435</v>
      </c>
      <c r="K8" s="429">
        <v>229.42</v>
      </c>
      <c r="L8" s="420">
        <v>76.98</v>
      </c>
      <c r="M8" s="128">
        <v>56.41</v>
      </c>
      <c r="N8" s="442">
        <v>39.11</v>
      </c>
    </row>
    <row r="9" spans="5:14">
      <c r="E9" s="443" t="s">
        <v>455</v>
      </c>
      <c r="F9" s="429">
        <v>607.67999999999995</v>
      </c>
      <c r="G9" s="420">
        <v>191.81</v>
      </c>
      <c r="H9" s="128">
        <v>250.86</v>
      </c>
      <c r="I9" s="442">
        <v>127.19</v>
      </c>
      <c r="J9" s="443" t="s">
        <v>429</v>
      </c>
      <c r="K9" s="429">
        <v>228.66</v>
      </c>
      <c r="L9" s="424">
        <v>70.099999999999994</v>
      </c>
      <c r="M9" s="128">
        <v>82.43</v>
      </c>
      <c r="N9" s="442">
        <v>55.78</v>
      </c>
    </row>
    <row r="10" spans="5:14">
      <c r="E10" s="443" t="s">
        <v>456</v>
      </c>
      <c r="F10" s="429">
        <v>536.41999999999996</v>
      </c>
      <c r="G10" s="424">
        <v>164.5</v>
      </c>
      <c r="H10" s="4">
        <v>117.8</v>
      </c>
      <c r="I10" s="442">
        <v>70.16</v>
      </c>
      <c r="J10" s="443" t="s">
        <v>437</v>
      </c>
      <c r="K10" s="429">
        <v>214.28</v>
      </c>
      <c r="L10" s="420">
        <v>66.540000000000006</v>
      </c>
      <c r="M10" s="4">
        <v>81.5</v>
      </c>
      <c r="N10" s="442">
        <v>60.79</v>
      </c>
    </row>
    <row r="11" spans="5:14">
      <c r="E11" s="443" t="s">
        <v>452</v>
      </c>
      <c r="F11" s="429">
        <v>523.54</v>
      </c>
      <c r="G11" s="420">
        <v>168.35</v>
      </c>
      <c r="H11" s="128">
        <v>160.36000000000001</v>
      </c>
      <c r="I11" s="442">
        <v>99.92</v>
      </c>
      <c r="J11" s="443" t="s">
        <v>436</v>
      </c>
      <c r="K11" s="429">
        <v>207.99</v>
      </c>
      <c r="L11" s="420">
        <v>65.08</v>
      </c>
      <c r="M11" s="128">
        <v>63.41</v>
      </c>
      <c r="N11" s="442">
        <v>48.32</v>
      </c>
    </row>
    <row r="12" spans="5:14">
      <c r="E12" s="443" t="s">
        <v>509</v>
      </c>
      <c r="F12" s="429">
        <v>470.16</v>
      </c>
      <c r="G12" s="420">
        <v>170.33</v>
      </c>
      <c r="H12" s="128">
        <v>200.51</v>
      </c>
      <c r="I12" s="442">
        <v>85.67</v>
      </c>
      <c r="J12" s="443" t="s">
        <v>444</v>
      </c>
      <c r="K12" s="429">
        <v>190.31</v>
      </c>
      <c r="L12" s="420">
        <v>42.08</v>
      </c>
      <c r="M12" s="128">
        <v>41.58</v>
      </c>
      <c r="N12" s="442">
        <v>39.119999999999997</v>
      </c>
    </row>
    <row r="13" spans="5:14">
      <c r="E13" s="444" t="s">
        <v>510</v>
      </c>
      <c r="F13" s="429">
        <v>383.99</v>
      </c>
      <c r="G13" s="420">
        <v>130.02000000000001</v>
      </c>
      <c r="H13" s="128">
        <v>182.95</v>
      </c>
      <c r="I13" s="442">
        <v>69.25</v>
      </c>
      <c r="J13" s="443" t="s">
        <v>439</v>
      </c>
      <c r="K13" s="429">
        <v>187.55</v>
      </c>
      <c r="L13" s="420">
        <v>52.48</v>
      </c>
      <c r="M13" s="128">
        <v>52.63</v>
      </c>
      <c r="N13" s="442">
        <v>32.42</v>
      </c>
    </row>
    <row r="14" spans="5:14">
      <c r="E14" s="443" t="s">
        <v>447</v>
      </c>
      <c r="F14" s="429">
        <v>368.07</v>
      </c>
      <c r="G14" s="420">
        <v>114.08</v>
      </c>
      <c r="H14" s="128">
        <v>130.09</v>
      </c>
      <c r="I14" s="442">
        <v>105.24</v>
      </c>
      <c r="J14" s="34" t="s">
        <v>430</v>
      </c>
      <c r="K14" s="188">
        <v>154.41</v>
      </c>
      <c r="L14" s="75">
        <v>49.99</v>
      </c>
      <c r="M14" s="133">
        <v>41.94</v>
      </c>
      <c r="N14" s="448">
        <v>35.229999999999997</v>
      </c>
    </row>
    <row r="15" spans="5:14">
      <c r="E15" s="443" t="s">
        <v>457</v>
      </c>
      <c r="F15" s="429">
        <v>351.75</v>
      </c>
      <c r="G15" s="424">
        <v>101.9</v>
      </c>
      <c r="H15" s="128">
        <v>94.01</v>
      </c>
      <c r="I15" s="442">
        <v>63.11</v>
      </c>
      <c r="J15" s="443" t="s">
        <v>440</v>
      </c>
      <c r="K15" s="429">
        <v>147.63</v>
      </c>
      <c r="L15" s="420">
        <v>42.49</v>
      </c>
      <c r="M15" s="128">
        <v>32.950000000000003</v>
      </c>
      <c r="N15" s="449">
        <v>35.200000000000003</v>
      </c>
    </row>
    <row r="16" spans="5:14">
      <c r="E16" s="443" t="s">
        <v>443</v>
      </c>
      <c r="F16" s="429">
        <v>351.37</v>
      </c>
      <c r="G16" s="420">
        <v>114.33</v>
      </c>
      <c r="H16" s="128">
        <v>130.66999999999999</v>
      </c>
      <c r="I16" s="442">
        <v>57.28</v>
      </c>
      <c r="J16" s="443" t="s">
        <v>431</v>
      </c>
      <c r="K16" s="430">
        <v>138.5</v>
      </c>
      <c r="L16" s="420">
        <v>30.01</v>
      </c>
      <c r="M16" s="128">
        <v>38.72</v>
      </c>
      <c r="N16" s="442">
        <v>36.71</v>
      </c>
    </row>
    <row r="17" spans="5:14" ht="13.8" thickBot="1">
      <c r="E17" s="443" t="s">
        <v>453</v>
      </c>
      <c r="F17" s="429">
        <v>348.13</v>
      </c>
      <c r="G17" s="424">
        <v>118.2</v>
      </c>
      <c r="H17" s="4">
        <v>83.2</v>
      </c>
      <c r="I17" s="442">
        <v>101.25</v>
      </c>
      <c r="J17" s="443" t="s">
        <v>432</v>
      </c>
      <c r="K17" s="429">
        <v>128.35</v>
      </c>
      <c r="L17" s="420">
        <v>50.78</v>
      </c>
      <c r="M17" s="128">
        <v>38.31</v>
      </c>
      <c r="N17" s="442">
        <v>34.659999999999997</v>
      </c>
    </row>
    <row r="18" spans="5:14" ht="13.8" thickBot="1">
      <c r="E18" s="445" t="s">
        <v>511</v>
      </c>
      <c r="F18" s="446">
        <v>334.48</v>
      </c>
      <c r="G18" s="189">
        <v>106.66</v>
      </c>
      <c r="H18" s="255">
        <v>112.22</v>
      </c>
      <c r="I18" s="447">
        <v>64.58</v>
      </c>
      <c r="J18" s="443" t="s">
        <v>434</v>
      </c>
      <c r="K18" s="429">
        <v>110.31</v>
      </c>
      <c r="L18" s="420">
        <v>27.88</v>
      </c>
      <c r="M18" s="128">
        <v>25.94</v>
      </c>
      <c r="N18" s="442">
        <v>26.58</v>
      </c>
    </row>
    <row r="19" spans="5:14" ht="13.8" thickBot="1">
      <c r="E19" s="289" t="s">
        <v>512</v>
      </c>
      <c r="F19" s="289" t="s">
        <v>513</v>
      </c>
      <c r="J19" s="450" t="s">
        <v>433</v>
      </c>
      <c r="K19" s="170">
        <v>107.46</v>
      </c>
      <c r="L19" s="132">
        <v>37.630000000000003</v>
      </c>
      <c r="M19" s="130">
        <v>23.09</v>
      </c>
      <c r="N19" s="451">
        <v>26.15</v>
      </c>
    </row>
    <row r="41" spans="13:13">
      <c r="M41" s="147"/>
    </row>
  </sheetData>
  <mergeCells count="7">
    <mergeCell ref="K3:M3"/>
    <mergeCell ref="N3:N4"/>
    <mergeCell ref="E2:N2"/>
    <mergeCell ref="E3:E4"/>
    <mergeCell ref="F3:H3"/>
    <mergeCell ref="I3:I4"/>
    <mergeCell ref="J3:J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I24"/>
  <sheetViews>
    <sheetView topLeftCell="A5" zoomScale="82" zoomScaleNormal="82" workbookViewId="0">
      <selection activeCell="J14" sqref="J14"/>
    </sheetView>
  </sheetViews>
  <sheetFormatPr defaultRowHeight="13.2"/>
  <cols>
    <col min="1" max="2" width="8.88671875" style="871"/>
    <col min="3" max="3" width="18.44140625" style="871" customWidth="1"/>
    <col min="4" max="4" width="10.21875" style="871" bestFit="1" customWidth="1"/>
    <col min="5" max="5" width="8.88671875" style="871"/>
    <col min="6" max="6" width="18.33203125" style="871" customWidth="1"/>
    <col min="7" max="7" width="10.21875" style="871" customWidth="1"/>
    <col min="8" max="8" width="10.77734375" style="871" customWidth="1"/>
    <col min="9" max="9" width="12.21875" style="871" customWidth="1"/>
    <col min="10" max="16384" width="8.88671875" style="871"/>
  </cols>
  <sheetData>
    <row r="9" spans="3:9">
      <c r="H9" s="890"/>
      <c r="I9" s="890"/>
    </row>
    <row r="14" spans="3:9" ht="13.8" thickBot="1">
      <c r="C14" s="1749" t="s">
        <v>1015</v>
      </c>
      <c r="D14" s="1749"/>
      <c r="E14" s="1749"/>
      <c r="F14" s="1749"/>
      <c r="G14" s="1749"/>
      <c r="H14" s="1749"/>
    </row>
    <row r="15" spans="3:9" ht="13.8" thickBot="1">
      <c r="C15" s="889" t="s">
        <v>914</v>
      </c>
      <c r="D15" s="888">
        <v>2015</v>
      </c>
      <c r="E15" s="887">
        <v>2014</v>
      </c>
      <c r="F15" s="889" t="s">
        <v>914</v>
      </c>
      <c r="G15" s="888">
        <v>2015</v>
      </c>
      <c r="H15" s="887">
        <v>2014</v>
      </c>
    </row>
    <row r="16" spans="3:9" ht="13.8">
      <c r="C16" s="886" t="s">
        <v>913</v>
      </c>
      <c r="D16" s="885">
        <v>77570</v>
      </c>
      <c r="E16" s="884">
        <v>56975</v>
      </c>
      <c r="F16" s="883" t="s">
        <v>907</v>
      </c>
      <c r="G16" s="882">
        <v>16900</v>
      </c>
      <c r="H16" s="881">
        <v>16019</v>
      </c>
    </row>
    <row r="17" spans="3:8" ht="13.8">
      <c r="C17" s="883" t="s">
        <v>912</v>
      </c>
      <c r="D17" s="882">
        <v>47959</v>
      </c>
      <c r="E17" s="881">
        <v>36031</v>
      </c>
      <c r="F17" s="883" t="s">
        <v>906</v>
      </c>
      <c r="G17" s="882">
        <v>15917</v>
      </c>
      <c r="H17" s="881">
        <v>14750</v>
      </c>
    </row>
    <row r="18" spans="3:8" ht="13.8">
      <c r="C18" s="883" t="s">
        <v>911</v>
      </c>
      <c r="D18" s="882">
        <v>30250</v>
      </c>
      <c r="E18" s="881">
        <v>28689</v>
      </c>
      <c r="F18" s="883" t="s">
        <v>905</v>
      </c>
      <c r="G18" s="882">
        <v>15139</v>
      </c>
      <c r="H18" s="881">
        <v>14377</v>
      </c>
    </row>
    <row r="19" spans="3:8" ht="13.8">
      <c r="C19" s="883" t="s">
        <v>910</v>
      </c>
      <c r="D19" s="882">
        <v>26421</v>
      </c>
      <c r="E19" s="881">
        <v>25378</v>
      </c>
      <c r="F19" s="880" t="s">
        <v>904</v>
      </c>
      <c r="G19" s="879">
        <v>14056</v>
      </c>
      <c r="H19" s="878">
        <v>13448</v>
      </c>
    </row>
    <row r="20" spans="3:8" ht="13.8">
      <c r="C20" s="883" t="s">
        <v>909</v>
      </c>
      <c r="D20" s="882">
        <v>17952</v>
      </c>
      <c r="E20" s="881">
        <v>16511</v>
      </c>
      <c r="F20" s="877" t="s">
        <v>903</v>
      </c>
      <c r="G20" s="876">
        <v>33950</v>
      </c>
      <c r="H20" s="875"/>
    </row>
    <row r="21" spans="3:8" ht="14.4" thickBot="1">
      <c r="C21" s="883" t="s">
        <v>908</v>
      </c>
      <c r="D21" s="882">
        <v>17656</v>
      </c>
      <c r="E21" s="881">
        <v>17091</v>
      </c>
      <c r="F21" s="874" t="s">
        <v>902</v>
      </c>
      <c r="G21" s="873">
        <v>59080</v>
      </c>
      <c r="H21" s="872"/>
    </row>
    <row r="22" spans="3:8" ht="13.2" customHeight="1">
      <c r="C22" s="1747" t="s">
        <v>901</v>
      </c>
      <c r="D22" s="1747"/>
      <c r="E22" s="1747"/>
      <c r="F22" s="1747"/>
      <c r="G22" s="1747"/>
      <c r="H22" s="1747"/>
    </row>
    <row r="23" spans="3:8" ht="13.2" customHeight="1">
      <c r="C23" s="1748" t="s">
        <v>900</v>
      </c>
      <c r="D23" s="1748"/>
      <c r="E23" s="1748"/>
      <c r="F23" s="1748"/>
      <c r="G23" s="1748"/>
      <c r="H23" s="1748"/>
    </row>
    <row r="24" spans="3:8">
      <c r="C24" s="1272"/>
      <c r="D24" s="1272"/>
      <c r="E24" s="1272"/>
      <c r="F24" s="1272"/>
      <c r="G24" s="1272"/>
      <c r="H24" s="1272"/>
    </row>
  </sheetData>
  <mergeCells count="3">
    <mergeCell ref="C22:H22"/>
    <mergeCell ref="C23:H23"/>
    <mergeCell ref="C14:H14"/>
  </mergeCells>
  <phoneticPr fontId="1"/>
  <hyperlinks>
    <hyperlink ref="C22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J14"/>
  <sheetViews>
    <sheetView workbookViewId="0">
      <selection activeCell="L5" sqref="L5"/>
    </sheetView>
  </sheetViews>
  <sheetFormatPr defaultRowHeight="13.2"/>
  <cols>
    <col min="1" max="16384" width="8.88671875" style="855"/>
  </cols>
  <sheetData>
    <row r="5" spans="5:10" ht="13.2" customHeight="1" thickBot="1">
      <c r="E5" s="1750" t="s">
        <v>1016</v>
      </c>
      <c r="F5" s="1750"/>
      <c r="G5" s="1750"/>
      <c r="H5" s="1750"/>
      <c r="I5" s="1750"/>
      <c r="J5" s="1750"/>
    </row>
    <row r="6" spans="5:10" ht="13.8" thickBot="1">
      <c r="E6" s="889" t="s">
        <v>916</v>
      </c>
      <c r="F6" s="899" t="s">
        <v>830</v>
      </c>
      <c r="G6" s="898" t="s">
        <v>915</v>
      </c>
      <c r="H6" s="889" t="s">
        <v>916</v>
      </c>
      <c r="I6" s="899" t="s">
        <v>830</v>
      </c>
      <c r="J6" s="898" t="s">
        <v>915</v>
      </c>
    </row>
    <row r="7" spans="5:10">
      <c r="E7" s="886" t="s">
        <v>11</v>
      </c>
      <c r="F7" s="897">
        <v>36874</v>
      </c>
      <c r="G7" s="896">
        <v>6.9000000000000006E-2</v>
      </c>
      <c r="H7" s="883" t="s">
        <v>229</v>
      </c>
      <c r="I7" s="894">
        <v>18390</v>
      </c>
      <c r="J7" s="895">
        <v>3.6999999999999998E-2</v>
      </c>
    </row>
    <row r="8" spans="5:10">
      <c r="E8" s="883" t="s">
        <v>182</v>
      </c>
      <c r="F8" s="894">
        <v>32841</v>
      </c>
      <c r="G8" s="895">
        <v>3.9E-2</v>
      </c>
      <c r="H8" s="883" t="s">
        <v>230</v>
      </c>
      <c r="I8" s="894">
        <v>14388</v>
      </c>
      <c r="J8" s="895">
        <v>0.109</v>
      </c>
    </row>
    <row r="9" spans="5:10">
      <c r="E9" s="883" t="s">
        <v>8</v>
      </c>
      <c r="F9" s="894">
        <v>27858</v>
      </c>
      <c r="G9" s="895">
        <v>7.2999999999999995E-2</v>
      </c>
      <c r="H9" s="883" t="s">
        <v>187</v>
      </c>
      <c r="I9" s="894">
        <v>8114</v>
      </c>
      <c r="J9" s="895">
        <v>0.28699999999999998</v>
      </c>
    </row>
    <row r="10" spans="5:10">
      <c r="E10" s="883" t="s">
        <v>183</v>
      </c>
      <c r="F10" s="894">
        <v>21519</v>
      </c>
      <c r="G10" s="895">
        <v>6.0999999999999999E-2</v>
      </c>
      <c r="H10" s="883" t="s">
        <v>571</v>
      </c>
      <c r="I10" s="894">
        <v>7692</v>
      </c>
      <c r="J10" s="893">
        <v>-0.30399999999999999</v>
      </c>
    </row>
    <row r="11" spans="5:10" ht="13.8" thickBot="1">
      <c r="H11" s="874" t="s">
        <v>22</v>
      </c>
      <c r="I11" s="892">
        <v>6880</v>
      </c>
      <c r="J11" s="891">
        <v>-6.0999999999999999E-2</v>
      </c>
    </row>
    <row r="12" spans="5:10" ht="13.2" customHeight="1">
      <c r="E12" s="1747" t="s">
        <v>901</v>
      </c>
      <c r="F12" s="1747"/>
      <c r="G12" s="1747"/>
      <c r="H12" s="1747"/>
      <c r="I12" s="1747"/>
      <c r="J12" s="1747"/>
    </row>
    <row r="13" spans="5:10">
      <c r="E13" s="1271"/>
      <c r="F13" s="1271"/>
      <c r="G13" s="1271"/>
      <c r="H13" s="1123"/>
      <c r="I13" s="1123"/>
      <c r="J13" s="1123"/>
    </row>
    <row r="14" spans="5:10">
      <c r="E14" s="1271"/>
      <c r="F14" s="1271"/>
      <c r="G14" s="1271"/>
      <c r="H14" s="1123"/>
      <c r="I14" s="1123"/>
      <c r="J14" s="1123"/>
    </row>
  </sheetData>
  <mergeCells count="2">
    <mergeCell ref="E12:J12"/>
    <mergeCell ref="E5:J5"/>
  </mergeCells>
  <phoneticPr fontId="1"/>
  <hyperlinks>
    <hyperlink ref="E12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K18"/>
  <sheetViews>
    <sheetView topLeftCell="A3" workbookViewId="0">
      <selection activeCell="D17" sqref="D16:D17"/>
    </sheetView>
  </sheetViews>
  <sheetFormatPr defaultRowHeight="13.2"/>
  <cols>
    <col min="1" max="3" width="8.88671875" style="289"/>
    <col min="4" max="4" width="12.5546875" style="289" customWidth="1"/>
    <col min="5" max="5" width="11" style="289" customWidth="1"/>
    <col min="6" max="6" width="10.109375" style="289" customWidth="1"/>
    <col min="7" max="7" width="10.6640625" style="289" customWidth="1"/>
    <col min="8" max="8" width="15.33203125" style="289" customWidth="1"/>
    <col min="9" max="9" width="10.109375" style="289" customWidth="1"/>
    <col min="10" max="10" width="11.88671875" style="289" customWidth="1"/>
    <col min="11" max="11" width="13.6640625" style="289" customWidth="1"/>
    <col min="12" max="16384" width="8.88671875" style="289"/>
  </cols>
  <sheetData>
    <row r="3" spans="4:11" ht="13.8">
      <c r="D3" s="479"/>
    </row>
    <row r="4" spans="4:11" ht="13.8" thickBot="1">
      <c r="D4" s="1418" t="s">
        <v>800</v>
      </c>
      <c r="E4" s="1418"/>
      <c r="F4" s="1418"/>
      <c r="G4" s="1418"/>
      <c r="H4" s="1418"/>
      <c r="I4" s="1418"/>
      <c r="J4" s="1418"/>
    </row>
    <row r="5" spans="4:11" ht="13.8" customHeight="1">
      <c r="D5" s="1757"/>
      <c r="E5" s="476" t="s">
        <v>522</v>
      </c>
      <c r="F5" s="478" t="s">
        <v>524</v>
      </c>
      <c r="G5" s="477" t="s">
        <v>523</v>
      </c>
      <c r="H5" s="1755"/>
      <c r="I5" s="476" t="s">
        <v>522</v>
      </c>
      <c r="J5" s="475" t="s">
        <v>521</v>
      </c>
    </row>
    <row r="6" spans="4:11" ht="13.8" customHeight="1">
      <c r="D6" s="1758"/>
      <c r="E6" s="473" t="s">
        <v>518</v>
      </c>
      <c r="F6" s="474" t="s">
        <v>520</v>
      </c>
      <c r="G6" s="472" t="s">
        <v>519</v>
      </c>
      <c r="H6" s="1756"/>
      <c r="I6" s="473" t="s">
        <v>518</v>
      </c>
      <c r="J6" s="472" t="s">
        <v>517</v>
      </c>
    </row>
    <row r="7" spans="4:11">
      <c r="D7" s="466" t="s">
        <v>1124</v>
      </c>
      <c r="E7" s="463">
        <v>32813</v>
      </c>
      <c r="F7" s="471">
        <v>21012</v>
      </c>
      <c r="G7" s="461">
        <v>640.36</v>
      </c>
      <c r="H7" s="466" t="s">
        <v>516</v>
      </c>
      <c r="I7" s="469">
        <v>379</v>
      </c>
      <c r="J7" s="467">
        <v>173</v>
      </c>
    </row>
    <row r="8" spans="4:11">
      <c r="D8" s="464" t="s">
        <v>139</v>
      </c>
      <c r="E8" s="463">
        <v>3930</v>
      </c>
      <c r="F8" s="462">
        <v>1350</v>
      </c>
      <c r="G8" s="461">
        <v>343.51</v>
      </c>
      <c r="H8" s="468" t="s">
        <v>296</v>
      </c>
      <c r="I8" s="463">
        <v>262</v>
      </c>
      <c r="J8" s="467">
        <v>156</v>
      </c>
    </row>
    <row r="9" spans="4:11">
      <c r="D9" s="464" t="s">
        <v>138</v>
      </c>
      <c r="E9" s="463">
        <v>3162</v>
      </c>
      <c r="F9" s="462">
        <v>1408</v>
      </c>
      <c r="G9" s="461">
        <v>445.29</v>
      </c>
      <c r="H9" s="466" t="s">
        <v>515</v>
      </c>
      <c r="I9" s="463">
        <v>48</v>
      </c>
      <c r="J9" s="461">
        <v>149</v>
      </c>
    </row>
    <row r="10" spans="4:11">
      <c r="D10" s="464" t="s">
        <v>10</v>
      </c>
      <c r="E10" s="463">
        <v>2791</v>
      </c>
      <c r="F10" s="462">
        <v>2248</v>
      </c>
      <c r="G10" s="461">
        <v>805.45</v>
      </c>
      <c r="H10" s="466" t="s">
        <v>153</v>
      </c>
      <c r="I10" s="463">
        <v>233</v>
      </c>
      <c r="J10" s="461">
        <v>103</v>
      </c>
    </row>
    <row r="11" spans="4:11">
      <c r="D11" s="464" t="s">
        <v>514</v>
      </c>
      <c r="E11" s="463">
        <v>2395</v>
      </c>
      <c r="F11" s="462">
        <v>818</v>
      </c>
      <c r="G11" s="461">
        <v>341.54</v>
      </c>
      <c r="H11" s="466" t="s">
        <v>248</v>
      </c>
      <c r="I11" s="463">
        <v>220</v>
      </c>
      <c r="J11" s="461">
        <v>95</v>
      </c>
    </row>
    <row r="12" spans="4:11" ht="13.8" thickBot="1">
      <c r="D12" s="464" t="s">
        <v>5</v>
      </c>
      <c r="E12" s="463">
        <v>1704</v>
      </c>
      <c r="F12" s="462">
        <v>905</v>
      </c>
      <c r="G12" s="461">
        <v>531.1</v>
      </c>
      <c r="H12" s="465" t="s">
        <v>19</v>
      </c>
      <c r="I12" s="459">
        <v>163</v>
      </c>
      <c r="J12" s="457">
        <v>136</v>
      </c>
    </row>
    <row r="13" spans="4:11">
      <c r="D13" s="464" t="s">
        <v>6</v>
      </c>
      <c r="E13" s="463">
        <v>1666</v>
      </c>
      <c r="F13" s="462">
        <v>830</v>
      </c>
      <c r="G13" s="461">
        <v>498.2</v>
      </c>
      <c r="H13" s="1751" t="s">
        <v>759</v>
      </c>
      <c r="I13" s="1752"/>
      <c r="J13" s="1752"/>
    </row>
    <row r="14" spans="4:11" ht="13.8" customHeight="1" thickBot="1">
      <c r="D14" s="460" t="s">
        <v>144</v>
      </c>
      <c r="E14" s="459">
        <v>1070</v>
      </c>
      <c r="F14" s="458">
        <v>1194</v>
      </c>
      <c r="G14" s="457">
        <v>1115.8900000000001</v>
      </c>
      <c r="H14" s="1753"/>
      <c r="I14" s="1754"/>
      <c r="J14" s="1754"/>
    </row>
    <row r="15" spans="4:11">
      <c r="H15" s="334"/>
      <c r="I15" s="334"/>
      <c r="J15" s="334"/>
    </row>
    <row r="16" spans="4:11" s="334" customFormat="1">
      <c r="D16" s="289"/>
      <c r="E16" s="289"/>
      <c r="F16" s="289"/>
      <c r="G16" s="289"/>
      <c r="H16" s="264"/>
      <c r="I16" s="264"/>
      <c r="J16" s="264"/>
      <c r="K16" s="456"/>
    </row>
    <row r="17" spans="4:11" s="264" customFormat="1" ht="16.8" customHeight="1">
      <c r="D17" s="453"/>
      <c r="E17" s="289"/>
      <c r="F17" s="289"/>
      <c r="G17" s="289"/>
      <c r="H17" s="289"/>
      <c r="I17" s="454"/>
      <c r="J17" s="454"/>
      <c r="K17" s="455"/>
    </row>
    <row r="18" spans="4:11">
      <c r="I18" s="454"/>
      <c r="J18" s="454"/>
    </row>
  </sheetData>
  <mergeCells count="4">
    <mergeCell ref="D4:J4"/>
    <mergeCell ref="H13:J14"/>
    <mergeCell ref="H5:H6"/>
    <mergeCell ref="D5:D6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8"/>
  <sheetViews>
    <sheetView workbookViewId="0">
      <selection activeCell="K21" sqref="K21"/>
    </sheetView>
  </sheetViews>
  <sheetFormatPr defaultRowHeight="13.2"/>
  <cols>
    <col min="1" max="2" width="8.88671875" style="289"/>
    <col min="3" max="3" width="3.21875" style="289" customWidth="1"/>
    <col min="4" max="4" width="19.6640625" style="289" customWidth="1"/>
    <col min="5" max="5" width="6.33203125" style="289" customWidth="1"/>
    <col min="6" max="6" width="7.77734375" style="289" customWidth="1"/>
    <col min="7" max="7" width="3.109375" style="289" customWidth="1"/>
    <col min="8" max="8" width="19.33203125" style="289" customWidth="1"/>
    <col min="9" max="9" width="8.88671875" style="289"/>
    <col min="10" max="10" width="7.109375" style="289" customWidth="1"/>
    <col min="11" max="16384" width="8.88671875" style="289"/>
  </cols>
  <sheetData>
    <row r="2" spans="3:10" ht="13.8">
      <c r="D2" s="480"/>
      <c r="E2" s="348"/>
      <c r="F2" s="348"/>
    </row>
    <row r="3" spans="3:10" ht="13.8" thickBot="1">
      <c r="C3" s="1469" t="s">
        <v>801</v>
      </c>
      <c r="D3" s="1469"/>
      <c r="E3" s="1469"/>
      <c r="F3" s="1469"/>
      <c r="G3" s="1469"/>
      <c r="H3" s="1469"/>
      <c r="I3" s="1469"/>
      <c r="J3" s="1469"/>
    </row>
    <row r="4" spans="3:10" ht="13.8" thickBot="1">
      <c r="C4" s="1395" t="s">
        <v>399</v>
      </c>
      <c r="D4" s="1397"/>
      <c r="E4" s="481" t="s">
        <v>525</v>
      </c>
      <c r="F4" s="482" t="s">
        <v>526</v>
      </c>
      <c r="G4" s="1395" t="s">
        <v>399</v>
      </c>
      <c r="H4" s="1396"/>
      <c r="I4" s="483" t="s">
        <v>525</v>
      </c>
      <c r="J4" s="482" t="s">
        <v>526</v>
      </c>
    </row>
    <row r="5" spans="3:10" ht="13.8" customHeight="1" thickBot="1">
      <c r="C5" s="1419" t="s">
        <v>527</v>
      </c>
      <c r="D5" s="1420"/>
      <c r="E5" s="367">
        <v>4626</v>
      </c>
      <c r="F5" s="252">
        <v>5979</v>
      </c>
      <c r="G5" s="1419" t="s">
        <v>528</v>
      </c>
      <c r="H5" s="1460"/>
      <c r="I5" s="148">
        <v>29782</v>
      </c>
      <c r="J5" s="101">
        <v>35239</v>
      </c>
    </row>
    <row r="6" spans="3:10">
      <c r="C6" s="1429" t="s">
        <v>529</v>
      </c>
      <c r="D6" s="315" t="s">
        <v>530</v>
      </c>
      <c r="E6" s="484">
        <v>10761</v>
      </c>
      <c r="F6" s="485">
        <v>7769</v>
      </c>
      <c r="G6" s="1428" t="s">
        <v>531</v>
      </c>
      <c r="H6" s="100" t="s">
        <v>532</v>
      </c>
      <c r="I6" s="486">
        <v>1395</v>
      </c>
      <c r="J6" s="153">
        <v>5517</v>
      </c>
    </row>
    <row r="7" spans="3:10" ht="13.2" customHeight="1">
      <c r="C7" s="1429"/>
      <c r="D7" s="487" t="s">
        <v>533</v>
      </c>
      <c r="E7" s="488">
        <v>6500</v>
      </c>
      <c r="F7" s="489">
        <v>2912</v>
      </c>
      <c r="G7" s="1429"/>
      <c r="H7" s="262" t="s">
        <v>232</v>
      </c>
      <c r="I7" s="490">
        <v>1178</v>
      </c>
      <c r="J7" s="56">
        <v>2831</v>
      </c>
    </row>
    <row r="8" spans="3:10">
      <c r="C8" s="1429"/>
      <c r="D8" s="487" t="s">
        <v>398</v>
      </c>
      <c r="E8" s="488">
        <v>4262</v>
      </c>
      <c r="F8" s="489">
        <v>4858</v>
      </c>
      <c r="G8" s="1429"/>
      <c r="H8" s="262" t="s">
        <v>391</v>
      </c>
      <c r="I8" s="490">
        <v>217</v>
      </c>
      <c r="J8" s="56">
        <v>2686</v>
      </c>
    </row>
    <row r="9" spans="3:10">
      <c r="C9" s="1429"/>
      <c r="D9" s="491" t="s">
        <v>534</v>
      </c>
      <c r="E9" s="492">
        <f>E8/E6</f>
        <v>0.39605984573924358</v>
      </c>
      <c r="F9" s="493">
        <f>F8/F6</f>
        <v>0.62530570214956882</v>
      </c>
      <c r="G9" s="1429"/>
      <c r="H9" s="127" t="s">
        <v>535</v>
      </c>
      <c r="I9" s="494">
        <v>0.2546476437527021</v>
      </c>
      <c r="J9" s="495">
        <v>0.47349055025924069</v>
      </c>
    </row>
    <row r="10" spans="3:10">
      <c r="C10" s="1429"/>
      <c r="D10" s="491" t="s">
        <v>536</v>
      </c>
      <c r="E10" s="488">
        <v>57607</v>
      </c>
      <c r="F10" s="489">
        <v>32270</v>
      </c>
      <c r="G10" s="1429"/>
      <c r="H10" s="127" t="s">
        <v>537</v>
      </c>
      <c r="I10" s="496">
        <v>2.0299999999999998</v>
      </c>
      <c r="J10" s="497">
        <v>1.51</v>
      </c>
    </row>
    <row r="11" spans="3:10">
      <c r="C11" s="1429"/>
      <c r="D11" s="498" t="s">
        <v>538</v>
      </c>
      <c r="E11" s="492">
        <f>E10/E6</f>
        <v>5.3533128891366974</v>
      </c>
      <c r="F11" s="499">
        <v>4.1500000000000004</v>
      </c>
      <c r="G11" s="1429"/>
      <c r="H11" s="265" t="s">
        <v>539</v>
      </c>
      <c r="I11" s="500">
        <v>687.4</v>
      </c>
      <c r="J11" s="128">
        <v>637.26</v>
      </c>
    </row>
    <row r="12" spans="3:10">
      <c r="C12" s="1429"/>
      <c r="D12" s="498" t="s">
        <v>540</v>
      </c>
      <c r="E12" s="463">
        <v>8.86</v>
      </c>
      <c r="F12" s="128">
        <v>11.08</v>
      </c>
      <c r="G12" s="1429"/>
      <c r="H12" s="262" t="s">
        <v>541</v>
      </c>
      <c r="I12" s="500">
        <v>184.61</v>
      </c>
      <c r="J12" s="128">
        <v>248.69</v>
      </c>
    </row>
    <row r="13" spans="3:10" ht="13.8" customHeight="1" thickBot="1">
      <c r="C13" s="1429"/>
      <c r="D13" s="491" t="s">
        <v>539</v>
      </c>
      <c r="E13" s="501">
        <v>190.31</v>
      </c>
      <c r="F13" s="502">
        <v>319.62</v>
      </c>
      <c r="G13" s="1430"/>
      <c r="H13" s="263" t="s">
        <v>542</v>
      </c>
      <c r="I13" s="339">
        <v>156.62</v>
      </c>
      <c r="J13" s="130">
        <v>182.89</v>
      </c>
    </row>
    <row r="14" spans="3:10">
      <c r="C14" s="1429"/>
      <c r="D14" s="487" t="s">
        <v>541</v>
      </c>
      <c r="E14" s="501">
        <v>42.08</v>
      </c>
      <c r="F14" s="502">
        <v>100.11</v>
      </c>
      <c r="G14" s="1429" t="s">
        <v>461</v>
      </c>
      <c r="H14" s="127" t="s">
        <v>543</v>
      </c>
      <c r="I14" s="503">
        <v>146.72999999999999</v>
      </c>
      <c r="J14" s="502">
        <v>235.85</v>
      </c>
    </row>
    <row r="15" spans="3:10">
      <c r="C15" s="1429"/>
      <c r="D15" s="487" t="s">
        <v>542</v>
      </c>
      <c r="E15" s="501">
        <v>41.58</v>
      </c>
      <c r="F15" s="502">
        <v>111.06</v>
      </c>
      <c r="G15" s="1429"/>
      <c r="H15" s="262" t="s">
        <v>541</v>
      </c>
      <c r="I15" s="503">
        <v>29.58</v>
      </c>
      <c r="J15" s="502">
        <v>60.92</v>
      </c>
    </row>
    <row r="16" spans="3:10">
      <c r="C16" s="1429"/>
      <c r="D16" s="491" t="s">
        <v>544</v>
      </c>
      <c r="E16" s="501">
        <v>39.119999999999997</v>
      </c>
      <c r="F16" s="502">
        <v>57.02</v>
      </c>
      <c r="G16" s="1429"/>
      <c r="H16" s="262" t="s">
        <v>542</v>
      </c>
      <c r="I16" s="503">
        <v>31.5</v>
      </c>
      <c r="J16" s="502">
        <v>92.12</v>
      </c>
    </row>
    <row r="17" spans="3:10" ht="13.8" thickBot="1">
      <c r="C17" s="1430"/>
      <c r="D17" s="272" t="s">
        <v>545</v>
      </c>
      <c r="E17" s="504">
        <f>E7/E5</f>
        <v>1.4051015996541287</v>
      </c>
      <c r="F17" s="505">
        <f>F7/F5</f>
        <v>0.48703796621508616</v>
      </c>
      <c r="G17" s="1430"/>
      <c r="H17" s="129" t="s">
        <v>537</v>
      </c>
      <c r="I17" s="506">
        <v>11.4</v>
      </c>
      <c r="J17" s="507">
        <v>3.7</v>
      </c>
    </row>
    <row r="18" spans="3:10" ht="13.2" customHeight="1">
      <c r="D18" s="1331" t="s">
        <v>1162</v>
      </c>
      <c r="G18" s="508"/>
    </row>
  </sheetData>
  <mergeCells count="8">
    <mergeCell ref="C6:C17"/>
    <mergeCell ref="G6:G13"/>
    <mergeCell ref="G14:G17"/>
    <mergeCell ref="C3:J3"/>
    <mergeCell ref="C4:D4"/>
    <mergeCell ref="G4:H4"/>
    <mergeCell ref="C5:D5"/>
    <mergeCell ref="G5:H5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B1" workbookViewId="0">
      <selection activeCell="E18" sqref="E18"/>
    </sheetView>
  </sheetViews>
  <sheetFormatPr defaultRowHeight="13.2"/>
  <cols>
    <col min="1" max="5" width="8.88671875" style="289"/>
    <col min="6" max="6" width="17.88671875" style="289" customWidth="1"/>
    <col min="7" max="7" width="8.88671875" style="289"/>
    <col min="8" max="8" width="8" style="289" customWidth="1"/>
    <col min="9" max="9" width="11.44140625" style="289" customWidth="1"/>
    <col min="10" max="10" width="7.77734375" style="289" customWidth="1"/>
    <col min="11" max="11" width="6.109375" style="289" customWidth="1"/>
    <col min="12" max="12" width="10.21875" style="289" customWidth="1"/>
    <col min="13" max="13" width="9.5546875" style="289" customWidth="1"/>
    <col min="14" max="14" width="13.5546875" style="289" customWidth="1"/>
    <col min="15" max="16384" width="8.88671875" style="289"/>
  </cols>
  <sheetData>
    <row r="1" spans="5:13" ht="13.8" thickBot="1">
      <c r="E1" s="1418" t="s">
        <v>802</v>
      </c>
      <c r="F1" s="1418"/>
      <c r="G1" s="1418"/>
      <c r="H1" s="1418"/>
      <c r="I1" s="1418"/>
      <c r="J1" s="1418"/>
      <c r="K1" s="1418"/>
      <c r="L1" s="1418"/>
      <c r="M1" s="1418"/>
    </row>
    <row r="2" spans="5:13" ht="13.8" thickBot="1">
      <c r="E2" s="1395" t="s">
        <v>546</v>
      </c>
      <c r="F2" s="1396"/>
      <c r="G2" s="1397"/>
      <c r="H2" s="1460" t="s">
        <v>547</v>
      </c>
      <c r="I2" s="1396"/>
      <c r="J2" s="1397"/>
      <c r="K2" s="1395" t="s">
        <v>548</v>
      </c>
      <c r="L2" s="1396"/>
      <c r="M2" s="1397"/>
    </row>
    <row r="3" spans="5:13">
      <c r="E3" s="1783" t="s">
        <v>549</v>
      </c>
      <c r="F3" s="1784"/>
      <c r="G3" s="509">
        <v>7585</v>
      </c>
      <c r="H3" s="1785" t="s">
        <v>550</v>
      </c>
      <c r="I3" s="1786"/>
      <c r="J3" s="510">
        <v>1357</v>
      </c>
      <c r="K3" s="1787" t="s">
        <v>551</v>
      </c>
      <c r="L3" s="1788"/>
      <c r="M3" s="511">
        <v>916</v>
      </c>
    </row>
    <row r="4" spans="5:13">
      <c r="E4" s="1772" t="s">
        <v>552</v>
      </c>
      <c r="F4" s="1773"/>
      <c r="G4" s="336">
        <v>786</v>
      </c>
      <c r="H4" s="1774" t="s">
        <v>553</v>
      </c>
      <c r="I4" s="512" t="s">
        <v>236</v>
      </c>
      <c r="J4" s="513">
        <v>98</v>
      </c>
      <c r="K4" s="1777" t="s">
        <v>414</v>
      </c>
      <c r="L4" s="514" t="s">
        <v>554</v>
      </c>
      <c r="M4" s="351">
        <v>181</v>
      </c>
    </row>
    <row r="5" spans="5:13">
      <c r="E5" s="1778" t="s">
        <v>398</v>
      </c>
      <c r="F5" s="1779"/>
      <c r="G5" s="336">
        <v>6799</v>
      </c>
      <c r="H5" s="1775"/>
      <c r="I5" s="512" t="s">
        <v>183</v>
      </c>
      <c r="J5" s="513">
        <v>224</v>
      </c>
      <c r="K5" s="1559"/>
      <c r="L5" s="514" t="s">
        <v>183</v>
      </c>
      <c r="M5" s="351">
        <v>70</v>
      </c>
    </row>
    <row r="6" spans="5:13">
      <c r="E6" s="1772" t="s">
        <v>555</v>
      </c>
      <c r="F6" s="1773"/>
      <c r="G6" s="336">
        <v>1589</v>
      </c>
      <c r="H6" s="1775"/>
      <c r="I6" s="512" t="s">
        <v>182</v>
      </c>
      <c r="J6" s="513">
        <v>295</v>
      </c>
      <c r="K6" s="1559"/>
      <c r="L6" s="514" t="s">
        <v>8</v>
      </c>
      <c r="M6" s="351">
        <v>71</v>
      </c>
    </row>
    <row r="7" spans="5:13">
      <c r="E7" s="257" t="s">
        <v>556</v>
      </c>
      <c r="F7" s="515"/>
      <c r="G7" s="4">
        <v>1.9662450191807901</v>
      </c>
      <c r="H7" s="1775"/>
      <c r="I7" s="512" t="s">
        <v>229</v>
      </c>
      <c r="J7" s="513">
        <v>195</v>
      </c>
      <c r="K7" s="1559"/>
      <c r="L7" s="514" t="s">
        <v>229</v>
      </c>
      <c r="M7" s="351">
        <v>50</v>
      </c>
    </row>
    <row r="8" spans="5:13">
      <c r="E8" s="1780" t="s">
        <v>557</v>
      </c>
      <c r="F8" s="1781"/>
      <c r="G8" s="4">
        <v>2.0205672996771895</v>
      </c>
      <c r="H8" s="1775"/>
      <c r="I8" s="516"/>
      <c r="J8" s="513"/>
      <c r="K8" s="1631"/>
      <c r="L8" s="514" t="s">
        <v>11</v>
      </c>
      <c r="M8" s="351">
        <v>75</v>
      </c>
    </row>
    <row r="9" spans="5:13">
      <c r="E9" s="1780" t="s">
        <v>558</v>
      </c>
      <c r="F9" s="1781"/>
      <c r="G9" s="4">
        <v>9.3862658086870443</v>
      </c>
      <c r="H9" s="1776"/>
      <c r="I9" s="420"/>
      <c r="J9" s="491"/>
      <c r="K9" s="1670" t="s">
        <v>559</v>
      </c>
      <c r="L9" s="1782"/>
      <c r="M9" s="4">
        <v>2.1724890829694323</v>
      </c>
    </row>
    <row r="10" spans="5:13" ht="13.8" thickBot="1">
      <c r="E10" s="5"/>
      <c r="F10" s="348"/>
      <c r="G10" s="286"/>
      <c r="H10" s="1760" t="s">
        <v>535</v>
      </c>
      <c r="I10" s="1761"/>
      <c r="J10" s="517">
        <v>1.6711822660098523</v>
      </c>
      <c r="K10" s="1762" t="s">
        <v>560</v>
      </c>
      <c r="L10" s="1763"/>
      <c r="M10" s="518">
        <v>1.1155766654487882</v>
      </c>
    </row>
    <row r="11" spans="5:13">
      <c r="E11" s="1764" t="s">
        <v>803</v>
      </c>
      <c r="F11" s="1765"/>
      <c r="G11" s="1766"/>
      <c r="H11" s="1764" t="s">
        <v>804</v>
      </c>
      <c r="I11" s="1765"/>
      <c r="J11" s="1766"/>
      <c r="K11" s="1700" t="s">
        <v>561</v>
      </c>
      <c r="L11" s="1701"/>
      <c r="M11" s="1702"/>
    </row>
    <row r="12" spans="5:13">
      <c r="E12" s="1767"/>
      <c r="F12" s="1768"/>
      <c r="G12" s="1769"/>
      <c r="H12" s="1767"/>
      <c r="I12" s="1768"/>
      <c r="J12" s="1769"/>
      <c r="K12" s="519" t="s">
        <v>266</v>
      </c>
      <c r="L12" s="520" t="s">
        <v>507</v>
      </c>
      <c r="M12" s="521" t="s">
        <v>508</v>
      </c>
    </row>
    <row r="13" spans="5:13">
      <c r="E13" s="522" t="s">
        <v>279</v>
      </c>
      <c r="F13" s="523" t="s">
        <v>458</v>
      </c>
      <c r="G13" s="524" t="s">
        <v>261</v>
      </c>
      <c r="H13" s="525" t="s">
        <v>279</v>
      </c>
      <c r="I13" s="523" t="s">
        <v>458</v>
      </c>
      <c r="J13" s="524" t="s">
        <v>261</v>
      </c>
      <c r="K13" s="188">
        <v>699.57</v>
      </c>
      <c r="L13" s="75">
        <v>204.17</v>
      </c>
      <c r="M13" s="133">
        <v>277.38</v>
      </c>
    </row>
    <row r="14" spans="5:13" ht="13.8" thickBot="1">
      <c r="E14" s="129">
        <v>326.82</v>
      </c>
      <c r="F14" s="132">
        <v>41.37</v>
      </c>
      <c r="G14" s="130">
        <v>150.87</v>
      </c>
      <c r="H14" s="170">
        <v>893.88</v>
      </c>
      <c r="I14" s="132">
        <v>289.05</v>
      </c>
      <c r="J14" s="130">
        <v>343.34</v>
      </c>
      <c r="K14" s="170">
        <v>105.89</v>
      </c>
      <c r="L14" s="1770" t="s">
        <v>506</v>
      </c>
      <c r="M14" s="1771"/>
    </row>
    <row r="15" spans="5:13">
      <c r="E15" s="289" t="s">
        <v>562</v>
      </c>
    </row>
    <row r="17" spans="1:14">
      <c r="J17" s="526"/>
    </row>
    <row r="18" spans="1:14">
      <c r="J18" s="526"/>
      <c r="L18" s="527"/>
    </row>
    <row r="19" spans="1:14">
      <c r="J19" s="526"/>
      <c r="L19" s="290"/>
      <c r="M19" s="290"/>
    </row>
    <row r="20" spans="1:14">
      <c r="J20" s="526"/>
      <c r="L20" s="290"/>
      <c r="M20" s="290"/>
    </row>
    <row r="21" spans="1:14">
      <c r="J21" s="290"/>
      <c r="L21" s="290"/>
      <c r="M21" s="290"/>
    </row>
    <row r="22" spans="1:14">
      <c r="E22" s="290"/>
      <c r="F22" s="290"/>
      <c r="G22" s="290"/>
      <c r="I22" s="290"/>
      <c r="J22" s="290"/>
      <c r="L22" s="290"/>
      <c r="M22" s="290"/>
    </row>
    <row r="23" spans="1:14">
      <c r="E23" s="290"/>
      <c r="F23" s="290"/>
      <c r="G23" s="290"/>
      <c r="I23" s="290" t="s">
        <v>563</v>
      </c>
      <c r="J23" s="290"/>
      <c r="K23" s="290"/>
      <c r="L23" s="290"/>
      <c r="M23" s="290"/>
    </row>
    <row r="24" spans="1:14">
      <c r="H24" s="290"/>
      <c r="I24" s="528"/>
      <c r="J24" s="290"/>
      <c r="K24" s="290"/>
      <c r="L24" s="290"/>
      <c r="M24" s="290"/>
    </row>
    <row r="25" spans="1:14">
      <c r="C25" s="290"/>
      <c r="D25" s="290"/>
      <c r="E25" s="529"/>
      <c r="F25" s="529"/>
      <c r="G25" s="529"/>
      <c r="H25" s="290"/>
      <c r="I25" s="530"/>
      <c r="J25" s="290"/>
      <c r="K25" s="290"/>
      <c r="L25" s="290"/>
      <c r="M25" s="290"/>
    </row>
    <row r="26" spans="1:14">
      <c r="C26" s="290"/>
      <c r="D26" s="290"/>
      <c r="E26" s="529"/>
      <c r="F26" s="529"/>
      <c r="G26" s="529"/>
      <c r="H26" s="290"/>
      <c r="I26" s="530"/>
      <c r="J26" s="290"/>
      <c r="K26" s="290"/>
    </row>
    <row r="27" spans="1:14">
      <c r="A27" s="147"/>
      <c r="B27" s="147"/>
      <c r="E27" s="529"/>
      <c r="F27" s="529"/>
      <c r="G27" s="529"/>
      <c r="I27" s="530"/>
      <c r="J27" s="290"/>
      <c r="K27" s="290"/>
      <c r="L27" s="290"/>
      <c r="M27" s="290"/>
      <c r="N27" s="290"/>
    </row>
    <row r="28" spans="1:14">
      <c r="C28" s="1759"/>
      <c r="D28" s="529"/>
      <c r="E28" s="529"/>
      <c r="F28" s="529"/>
      <c r="G28" s="529"/>
      <c r="I28" s="530"/>
      <c r="J28" s="526"/>
      <c r="K28" s="290"/>
      <c r="L28" s="290"/>
    </row>
    <row r="29" spans="1:14">
      <c r="C29" s="1759"/>
      <c r="D29" s="529"/>
      <c r="J29" s="290"/>
      <c r="K29" s="290"/>
      <c r="L29" s="290"/>
    </row>
    <row r="30" spans="1:14">
      <c r="C30" s="1759"/>
      <c r="D30" s="529"/>
      <c r="E30" s="147"/>
      <c r="F30" s="147"/>
      <c r="G30" s="147"/>
      <c r="I30" s="290"/>
      <c r="J30" s="290"/>
      <c r="L30" s="290"/>
    </row>
    <row r="31" spans="1:14">
      <c r="C31" s="1759"/>
      <c r="D31" s="529"/>
      <c r="E31" s="290"/>
      <c r="F31" s="290"/>
      <c r="G31" s="290"/>
      <c r="I31" s="290"/>
      <c r="J31" s="290"/>
      <c r="K31" s="290"/>
      <c r="L31" s="290"/>
    </row>
    <row r="32" spans="1:14">
      <c r="H32" s="290"/>
      <c r="J32" s="290"/>
      <c r="K32" s="290"/>
      <c r="L32" s="290"/>
    </row>
    <row r="33" spans="3:14">
      <c r="C33" s="147"/>
      <c r="D33" s="147"/>
      <c r="H33" s="290"/>
      <c r="J33" s="290"/>
      <c r="K33" s="290"/>
      <c r="L33" s="290"/>
    </row>
    <row r="34" spans="3:14">
      <c r="C34" s="290"/>
      <c r="D34" s="290"/>
      <c r="H34" s="290" t="s">
        <v>564</v>
      </c>
      <c r="J34" s="290"/>
      <c r="K34" s="290"/>
      <c r="L34" s="290"/>
    </row>
    <row r="35" spans="3:14">
      <c r="H35" s="290" t="s">
        <v>564</v>
      </c>
      <c r="J35" s="290"/>
      <c r="K35" s="290"/>
      <c r="L35" s="290" t="s">
        <v>565</v>
      </c>
      <c r="M35" s="290"/>
      <c r="N35" s="290"/>
    </row>
    <row r="36" spans="3:14">
      <c r="H36" s="290" t="s">
        <v>564</v>
      </c>
      <c r="J36" s="290" t="s">
        <v>565</v>
      </c>
      <c r="K36" s="290"/>
    </row>
    <row r="37" spans="3:14">
      <c r="H37" s="290" t="s">
        <v>564</v>
      </c>
      <c r="K37" s="290"/>
    </row>
    <row r="38" spans="3:14">
      <c r="E38" s="290"/>
      <c r="F38" s="290"/>
      <c r="G38" s="290"/>
      <c r="H38" s="290" t="s">
        <v>564</v>
      </c>
      <c r="I38" s="290" t="s">
        <v>565</v>
      </c>
      <c r="K38" s="290"/>
    </row>
    <row r="39" spans="3:14">
      <c r="H39" s="290" t="s">
        <v>564</v>
      </c>
      <c r="K39" s="290" t="s">
        <v>565</v>
      </c>
    </row>
    <row r="40" spans="3:14">
      <c r="H40" s="290" t="s">
        <v>563</v>
      </c>
    </row>
    <row r="41" spans="3:14">
      <c r="C41" s="290"/>
      <c r="D41" s="290"/>
    </row>
  </sheetData>
  <mergeCells count="22">
    <mergeCell ref="E1:M1"/>
    <mergeCell ref="E2:G2"/>
    <mergeCell ref="H2:J2"/>
    <mergeCell ref="K2:M2"/>
    <mergeCell ref="E3:F3"/>
    <mergeCell ref="H3:I3"/>
    <mergeCell ref="K3:L3"/>
    <mergeCell ref="E4:F4"/>
    <mergeCell ref="H4:H9"/>
    <mergeCell ref="K4:K8"/>
    <mergeCell ref="E5:F5"/>
    <mergeCell ref="E6:F6"/>
    <mergeCell ref="E8:F8"/>
    <mergeCell ref="E9:F9"/>
    <mergeCell ref="K9:L9"/>
    <mergeCell ref="C28:C31"/>
    <mergeCell ref="H10:I10"/>
    <mergeCell ref="K10:L10"/>
    <mergeCell ref="E11:G12"/>
    <mergeCell ref="H11:J12"/>
    <mergeCell ref="K11:M11"/>
    <mergeCell ref="L14:M1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2"/>
  <sheetViews>
    <sheetView workbookViewId="0">
      <selection activeCell="E30" sqref="E30"/>
    </sheetView>
  </sheetViews>
  <sheetFormatPr defaultRowHeight="13.2"/>
  <cols>
    <col min="1" max="2" width="8.88671875" style="289"/>
    <col min="3" max="3" width="21.21875" style="289" customWidth="1"/>
    <col min="4" max="4" width="7.21875" style="289" customWidth="1"/>
    <col min="5" max="5" width="22.5546875" style="289" customWidth="1"/>
    <col min="6" max="6" width="6.6640625" style="289" customWidth="1"/>
    <col min="7" max="9" width="8.88671875" style="289"/>
    <col min="10" max="10" width="18.5546875" style="289" customWidth="1"/>
    <col min="11" max="16384" width="8.88671875" style="289"/>
  </cols>
  <sheetData>
    <row r="4" spans="3:6" ht="13.8" thickBot="1">
      <c r="C4" s="1388" t="s">
        <v>805</v>
      </c>
      <c r="D4" s="1388"/>
      <c r="E4" s="1388"/>
      <c r="F4" s="1388"/>
    </row>
    <row r="5" spans="3:6">
      <c r="C5" s="531" t="s">
        <v>528</v>
      </c>
      <c r="D5" s="101">
        <v>21593</v>
      </c>
      <c r="E5" s="94" t="s">
        <v>566</v>
      </c>
      <c r="F5" s="101">
        <v>1100</v>
      </c>
    </row>
    <row r="6" spans="3:6">
      <c r="C6" s="127" t="s">
        <v>567</v>
      </c>
      <c r="D6" s="128">
        <v>2203</v>
      </c>
      <c r="E6" s="127" t="s">
        <v>568</v>
      </c>
      <c r="F6" s="128">
        <v>580</v>
      </c>
    </row>
    <row r="7" spans="3:6">
      <c r="C7" s="262" t="s">
        <v>569</v>
      </c>
      <c r="D7" s="128">
        <v>153</v>
      </c>
      <c r="E7" s="262" t="s">
        <v>236</v>
      </c>
      <c r="F7" s="128">
        <v>14</v>
      </c>
    </row>
    <row r="8" spans="3:6">
      <c r="C8" s="262" t="s">
        <v>182</v>
      </c>
      <c r="D8" s="128">
        <v>246</v>
      </c>
      <c r="E8" s="262" t="s">
        <v>183</v>
      </c>
      <c r="F8" s="128">
        <v>13</v>
      </c>
    </row>
    <row r="9" spans="3:6">
      <c r="C9" s="262" t="s">
        <v>183</v>
      </c>
      <c r="D9" s="128">
        <v>146</v>
      </c>
      <c r="E9" s="262" t="s">
        <v>182</v>
      </c>
      <c r="F9" s="128">
        <v>47</v>
      </c>
    </row>
    <row r="10" spans="3:6">
      <c r="C10" s="262" t="s">
        <v>8</v>
      </c>
      <c r="D10" s="128">
        <v>209</v>
      </c>
      <c r="E10" s="262" t="s">
        <v>229</v>
      </c>
      <c r="F10" s="128">
        <v>29</v>
      </c>
    </row>
    <row r="11" spans="3:6">
      <c r="C11" s="262" t="s">
        <v>229</v>
      </c>
      <c r="D11" s="128">
        <v>112</v>
      </c>
      <c r="E11" s="262" t="s">
        <v>8</v>
      </c>
      <c r="F11" s="128">
        <v>27</v>
      </c>
    </row>
    <row r="12" spans="3:6">
      <c r="C12" s="262" t="s">
        <v>235</v>
      </c>
      <c r="D12" s="128">
        <v>66</v>
      </c>
      <c r="E12" s="127" t="s">
        <v>570</v>
      </c>
      <c r="F12" s="128">
        <v>534</v>
      </c>
    </row>
    <row r="13" spans="3:6">
      <c r="C13" s="262" t="s">
        <v>571</v>
      </c>
      <c r="D13" s="128">
        <v>125</v>
      </c>
      <c r="E13" s="127" t="s">
        <v>405</v>
      </c>
      <c r="F13" s="128">
        <v>5321</v>
      </c>
    </row>
    <row r="14" spans="3:6">
      <c r="C14" s="127" t="s">
        <v>572</v>
      </c>
      <c r="D14" s="128">
        <v>18479</v>
      </c>
      <c r="E14" s="262" t="s">
        <v>573</v>
      </c>
      <c r="F14" s="128">
        <v>549</v>
      </c>
    </row>
    <row r="15" spans="3:6">
      <c r="C15" s="127" t="s">
        <v>574</v>
      </c>
      <c r="D15" s="4">
        <f>D14/D6</f>
        <v>8.3881071266454832</v>
      </c>
      <c r="E15" s="262" t="s">
        <v>575</v>
      </c>
      <c r="F15" s="128">
        <v>61</v>
      </c>
    </row>
    <row r="16" spans="3:6">
      <c r="C16" s="349" t="s">
        <v>576</v>
      </c>
      <c r="D16" s="4">
        <f>D6/F5</f>
        <v>2.0027272727272729</v>
      </c>
      <c r="E16" s="262" t="s">
        <v>577</v>
      </c>
      <c r="F16" s="128">
        <v>83</v>
      </c>
    </row>
    <row r="17" spans="2:7">
      <c r="C17" s="532" t="s">
        <v>190</v>
      </c>
      <c r="D17" s="4">
        <f>F6/F5</f>
        <v>0.52727272727272723</v>
      </c>
      <c r="E17" s="262" t="s">
        <v>578</v>
      </c>
      <c r="F17" s="128">
        <v>4628</v>
      </c>
    </row>
    <row r="18" spans="2:7">
      <c r="C18" s="533" t="s">
        <v>579</v>
      </c>
      <c r="D18" s="172">
        <v>287.92</v>
      </c>
      <c r="E18" s="534" t="s">
        <v>580</v>
      </c>
      <c r="F18" s="535">
        <v>254.28</v>
      </c>
    </row>
    <row r="19" spans="2:7" ht="13.8" thickBot="1">
      <c r="B19" s="348"/>
      <c r="C19" s="536" t="s">
        <v>581</v>
      </c>
      <c r="D19" s="537">
        <v>28.51</v>
      </c>
      <c r="E19" s="534" t="s">
        <v>582</v>
      </c>
      <c r="F19" s="535">
        <v>553.37</v>
      </c>
      <c r="G19" s="348"/>
    </row>
    <row r="20" spans="2:7" ht="13.8" thickBot="1">
      <c r="C20" s="538" t="s">
        <v>583</v>
      </c>
      <c r="D20" s="539"/>
      <c r="E20" s="129" t="s">
        <v>584</v>
      </c>
      <c r="F20" s="8">
        <f>F13/F12</f>
        <v>9.964419475655431</v>
      </c>
      <c r="G20" s="348"/>
    </row>
    <row r="21" spans="2:7">
      <c r="E21" s="538"/>
      <c r="F21" s="539"/>
    </row>
    <row r="22" spans="2:7">
      <c r="E22" s="348"/>
      <c r="F22" s="348"/>
    </row>
  </sheetData>
  <mergeCells count="1">
    <mergeCell ref="C4:F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24"/>
  <sheetViews>
    <sheetView workbookViewId="0">
      <selection activeCell="N3" sqref="N3"/>
    </sheetView>
  </sheetViews>
  <sheetFormatPr defaultRowHeight="13.2"/>
  <cols>
    <col min="4" max="4" width="19.109375" customWidth="1"/>
  </cols>
  <sheetData>
    <row r="2" spans="4:12" ht="13.8" thickBot="1">
      <c r="D2" s="1418" t="s">
        <v>1133</v>
      </c>
      <c r="E2" s="1418"/>
      <c r="F2" s="1418"/>
      <c r="G2" s="1418"/>
      <c r="H2" s="1418"/>
      <c r="I2" s="1418"/>
      <c r="J2" s="1418"/>
      <c r="K2" s="1418"/>
      <c r="L2" s="1418"/>
    </row>
    <row r="3" spans="4:12" ht="13.8" thickBot="1">
      <c r="D3" s="33" t="s">
        <v>854</v>
      </c>
      <c r="E3" s="1395" t="s">
        <v>869</v>
      </c>
      <c r="F3" s="1396"/>
      <c r="G3" s="1396"/>
      <c r="H3" s="1397"/>
      <c r="I3" s="1395" t="s">
        <v>870</v>
      </c>
      <c r="J3" s="1396"/>
      <c r="K3" s="1396"/>
      <c r="L3" s="1397"/>
    </row>
    <row r="4" spans="4:12" ht="13.8" thickBot="1">
      <c r="D4" s="33" t="s">
        <v>872</v>
      </c>
      <c r="E4" s="814">
        <v>2008</v>
      </c>
      <c r="F4" s="817">
        <v>2011</v>
      </c>
      <c r="G4" s="817">
        <v>2014</v>
      </c>
      <c r="H4" s="815">
        <v>2015</v>
      </c>
      <c r="I4" s="814">
        <v>2008</v>
      </c>
      <c r="J4" s="817">
        <v>2011</v>
      </c>
      <c r="K4" s="817">
        <v>2014</v>
      </c>
      <c r="L4" s="815">
        <v>2015</v>
      </c>
    </row>
    <row r="5" spans="4:12">
      <c r="D5" s="843" t="s">
        <v>855</v>
      </c>
      <c r="E5" s="706">
        <v>310</v>
      </c>
      <c r="F5" s="544">
        <v>321</v>
      </c>
      <c r="G5" s="544">
        <v>327</v>
      </c>
      <c r="H5" s="627">
        <v>329</v>
      </c>
      <c r="I5" s="706">
        <v>406</v>
      </c>
      <c r="J5" s="544">
        <v>414</v>
      </c>
      <c r="K5" s="544">
        <v>418</v>
      </c>
      <c r="L5" s="627">
        <v>419</v>
      </c>
    </row>
    <row r="6" spans="4:12">
      <c r="D6" s="824" t="s">
        <v>856</v>
      </c>
      <c r="E6" s="774">
        <v>54892</v>
      </c>
      <c r="F6" s="793">
        <v>45890</v>
      </c>
      <c r="G6" s="793">
        <v>52140</v>
      </c>
      <c r="H6" s="835">
        <v>50277</v>
      </c>
      <c r="I6" s="774">
        <v>22116</v>
      </c>
      <c r="J6" s="793">
        <v>23051</v>
      </c>
      <c r="K6" s="793">
        <v>25281</v>
      </c>
      <c r="L6" s="835">
        <v>22713</v>
      </c>
    </row>
    <row r="7" spans="4:12">
      <c r="D7" s="824" t="s">
        <v>857</v>
      </c>
      <c r="E7" s="774">
        <v>564</v>
      </c>
      <c r="F7" s="793">
        <v>631</v>
      </c>
      <c r="G7" s="793">
        <v>1107</v>
      </c>
      <c r="H7" s="840" t="s">
        <v>878</v>
      </c>
      <c r="I7" s="774">
        <v>1817</v>
      </c>
      <c r="J7" s="793">
        <v>1860</v>
      </c>
      <c r="K7" s="793">
        <v>2115</v>
      </c>
      <c r="L7" s="840" t="s">
        <v>878</v>
      </c>
    </row>
    <row r="8" spans="4:12">
      <c r="D8" s="799" t="s">
        <v>858</v>
      </c>
      <c r="E8" s="838">
        <f>E14/E5</f>
        <v>1.6193548387096774</v>
      </c>
      <c r="F8" s="836">
        <f t="shared" ref="F8:K8" si="0">F14/F5</f>
        <v>1.7632398753894081</v>
      </c>
      <c r="G8" s="836">
        <f t="shared" si="0"/>
        <v>3.0519877675840981</v>
      </c>
      <c r="H8" s="841">
        <f t="shared" si="0"/>
        <v>3.9179331306990881</v>
      </c>
      <c r="I8" s="838">
        <f t="shared" si="0"/>
        <v>3.1798029556650245</v>
      </c>
      <c r="J8" s="836">
        <f t="shared" si="0"/>
        <v>3.4178743961352658</v>
      </c>
      <c r="K8" s="836">
        <f t="shared" si="0"/>
        <v>4.0430622009569381</v>
      </c>
      <c r="L8" s="841">
        <f>L14/L5</f>
        <v>4.2744630071599046</v>
      </c>
    </row>
    <row r="9" spans="4:12">
      <c r="D9" s="824" t="s">
        <v>859</v>
      </c>
      <c r="E9" s="774">
        <v>1943</v>
      </c>
      <c r="F9" s="793">
        <v>2444</v>
      </c>
      <c r="G9" s="793">
        <v>4405</v>
      </c>
      <c r="H9" s="835">
        <v>5606</v>
      </c>
      <c r="I9" s="774">
        <v>10962</v>
      </c>
      <c r="J9" s="793">
        <v>11241</v>
      </c>
      <c r="K9" s="793">
        <v>13522</v>
      </c>
      <c r="L9" s="835">
        <v>14217</v>
      </c>
    </row>
    <row r="10" spans="4:12">
      <c r="D10" s="824" t="s">
        <v>861</v>
      </c>
      <c r="E10" s="774">
        <v>49</v>
      </c>
      <c r="F10" s="793">
        <v>203</v>
      </c>
      <c r="G10" s="793">
        <v>511</v>
      </c>
      <c r="H10" s="840" t="s">
        <v>878</v>
      </c>
      <c r="I10" s="774">
        <v>3150</v>
      </c>
      <c r="J10" s="793">
        <v>3411</v>
      </c>
      <c r="K10" s="793">
        <v>4655</v>
      </c>
      <c r="L10" s="840" t="s">
        <v>878</v>
      </c>
    </row>
    <row r="11" spans="4:12">
      <c r="D11" s="799" t="s">
        <v>860</v>
      </c>
      <c r="E11" s="825">
        <f>E10/E9</f>
        <v>2.5218733916623777E-2</v>
      </c>
      <c r="F11" s="821">
        <f t="shared" ref="F11:K11" si="1">F10/F9</f>
        <v>8.306055646481178E-2</v>
      </c>
      <c r="G11" s="821">
        <f t="shared" si="1"/>
        <v>0.11600454029511918</v>
      </c>
      <c r="H11" s="840" t="s">
        <v>878</v>
      </c>
      <c r="I11" s="825">
        <f t="shared" si="1"/>
        <v>0.28735632183908044</v>
      </c>
      <c r="J11" s="821">
        <f t="shared" si="1"/>
        <v>0.3034427542033627</v>
      </c>
      <c r="K11" s="821">
        <f t="shared" si="1"/>
        <v>0.34425380860819405</v>
      </c>
      <c r="L11" s="840" t="s">
        <v>878</v>
      </c>
    </row>
    <row r="12" spans="4:12">
      <c r="D12" s="799" t="s">
        <v>862</v>
      </c>
      <c r="E12" s="825">
        <f>1-E14/E7</f>
        <v>0.10992907801418439</v>
      </c>
      <c r="F12" s="821">
        <f>1-F14/F7</f>
        <v>0.10301109350237714</v>
      </c>
      <c r="G12" s="821">
        <f>1-G14/G7</f>
        <v>9.8464317976513116E-2</v>
      </c>
      <c r="H12" s="840" t="s">
        <v>878</v>
      </c>
      <c r="I12" s="825">
        <f>1-I14/I7</f>
        <v>0.28948816730875071</v>
      </c>
      <c r="J12" s="821">
        <f>1-J14/J7</f>
        <v>0.239247311827957</v>
      </c>
      <c r="K12" s="821">
        <f>1-K14/K7</f>
        <v>0.20094562647754133</v>
      </c>
      <c r="L12" s="840" t="s">
        <v>878</v>
      </c>
    </row>
    <row r="13" spans="4:12" s="816" customFormat="1">
      <c r="D13" s="799" t="s">
        <v>879</v>
      </c>
      <c r="E13" s="825">
        <v>3.9</v>
      </c>
      <c r="F13" s="821">
        <v>4.3</v>
      </c>
      <c r="G13" s="821">
        <v>4.4000000000000004</v>
      </c>
      <c r="H13" s="840" t="s">
        <v>878</v>
      </c>
      <c r="I13" s="825">
        <f>I9/I7</f>
        <v>6.0330214639515685</v>
      </c>
      <c r="J13" s="821">
        <f t="shared" ref="J13:K13" si="2">J9/J7</f>
        <v>6.0435483870967746</v>
      </c>
      <c r="K13" s="821">
        <f t="shared" si="2"/>
        <v>6.3933806146572101</v>
      </c>
      <c r="L13" s="840" t="s">
        <v>878</v>
      </c>
    </row>
    <row r="14" spans="4:12">
      <c r="D14" s="824" t="s">
        <v>882</v>
      </c>
      <c r="E14" s="774">
        <v>502</v>
      </c>
      <c r="F14" s="793">
        <v>566</v>
      </c>
      <c r="G14" s="793">
        <v>998</v>
      </c>
      <c r="H14" s="835">
        <v>1289</v>
      </c>
      <c r="I14" s="774">
        <v>1291</v>
      </c>
      <c r="J14" s="793">
        <v>1415</v>
      </c>
      <c r="K14" s="793">
        <v>1690</v>
      </c>
      <c r="L14" s="835">
        <v>1791</v>
      </c>
    </row>
    <row r="15" spans="4:12">
      <c r="D15" s="799" t="s">
        <v>863</v>
      </c>
      <c r="E15" s="774">
        <v>100</v>
      </c>
      <c r="F15" s="793">
        <v>113</v>
      </c>
      <c r="G15" s="793">
        <v>199</v>
      </c>
      <c r="H15" s="837">
        <v>257</v>
      </c>
      <c r="I15" s="774">
        <v>100</v>
      </c>
      <c r="J15" s="793">
        <v>110</v>
      </c>
      <c r="K15" s="793">
        <v>131</v>
      </c>
      <c r="L15" s="835">
        <v>139</v>
      </c>
    </row>
    <row r="16" spans="4:12">
      <c r="D16" s="820" t="s">
        <v>864</v>
      </c>
      <c r="E16" s="774">
        <v>49</v>
      </c>
      <c r="F16" s="793">
        <v>61</v>
      </c>
      <c r="G16" s="793">
        <v>94</v>
      </c>
      <c r="H16" s="840" t="s">
        <v>878</v>
      </c>
      <c r="I16" s="774">
        <v>151</v>
      </c>
      <c r="J16" s="793">
        <v>134</v>
      </c>
      <c r="K16" s="793">
        <v>143</v>
      </c>
      <c r="L16" s="840" t="s">
        <v>864</v>
      </c>
    </row>
    <row r="17" spans="4:12">
      <c r="D17" s="820" t="s">
        <v>865</v>
      </c>
      <c r="E17" s="774">
        <v>27</v>
      </c>
      <c r="F17" s="793">
        <v>37</v>
      </c>
      <c r="G17" s="793">
        <v>59</v>
      </c>
      <c r="H17" s="840" t="s">
        <v>878</v>
      </c>
      <c r="I17" s="774">
        <v>81</v>
      </c>
      <c r="J17" s="793">
        <v>104</v>
      </c>
      <c r="K17" s="793">
        <v>126</v>
      </c>
      <c r="L17" s="840" t="s">
        <v>865</v>
      </c>
    </row>
    <row r="18" spans="4:12">
      <c r="D18" s="820" t="s">
        <v>866</v>
      </c>
      <c r="E18" s="774">
        <v>70</v>
      </c>
      <c r="F18" s="793">
        <v>68</v>
      </c>
      <c r="G18" s="793">
        <v>181</v>
      </c>
      <c r="H18" s="840" t="s">
        <v>878</v>
      </c>
      <c r="I18" s="774">
        <v>454</v>
      </c>
      <c r="J18" s="793">
        <v>439</v>
      </c>
      <c r="K18" s="793">
        <v>488</v>
      </c>
      <c r="L18" s="840" t="s">
        <v>866</v>
      </c>
    </row>
    <row r="19" spans="4:12">
      <c r="D19" s="820" t="s">
        <v>867</v>
      </c>
      <c r="E19" s="774">
        <v>124</v>
      </c>
      <c r="F19" s="793">
        <v>131</v>
      </c>
      <c r="G19" s="793">
        <v>164</v>
      </c>
      <c r="H19" s="840" t="s">
        <v>878</v>
      </c>
      <c r="I19" s="774">
        <v>49</v>
      </c>
      <c r="J19" s="793">
        <v>63</v>
      </c>
      <c r="K19" s="793">
        <v>42</v>
      </c>
      <c r="L19" s="840" t="s">
        <v>871</v>
      </c>
    </row>
    <row r="20" spans="4:12" ht="13.8" thickBot="1">
      <c r="D20" s="839" t="s">
        <v>868</v>
      </c>
      <c r="E20" s="743">
        <v>41</v>
      </c>
      <c r="F20" s="795">
        <v>78</v>
      </c>
      <c r="G20" s="795">
        <v>152</v>
      </c>
      <c r="H20" s="842" t="s">
        <v>878</v>
      </c>
      <c r="I20" s="743">
        <v>144</v>
      </c>
      <c r="J20" s="795">
        <v>202</v>
      </c>
      <c r="K20" s="795">
        <v>263</v>
      </c>
      <c r="L20" s="842" t="s">
        <v>868</v>
      </c>
    </row>
    <row r="21" spans="4:12">
      <c r="D21" s="1789" t="s">
        <v>880</v>
      </c>
      <c r="E21" s="1501" t="s">
        <v>873</v>
      </c>
      <c r="F21" s="1390"/>
      <c r="G21" s="1390"/>
      <c r="H21" s="1390"/>
      <c r="I21" s="1390"/>
      <c r="J21" s="1390"/>
      <c r="K21" s="1390" t="s">
        <v>877</v>
      </c>
      <c r="L21" s="1391"/>
    </row>
    <row r="22" spans="4:12">
      <c r="D22" s="1565"/>
      <c r="E22" s="1790" t="s">
        <v>874</v>
      </c>
      <c r="F22" s="1791"/>
      <c r="G22" s="1791" t="s">
        <v>875</v>
      </c>
      <c r="H22" s="1791"/>
      <c r="I22" s="1791" t="s">
        <v>876</v>
      </c>
      <c r="J22" s="1791"/>
      <c r="K22" s="1791"/>
      <c r="L22" s="1651"/>
    </row>
    <row r="23" spans="4:12" ht="13.8" thickBot="1">
      <c r="D23" s="1566"/>
      <c r="E23" s="1792">
        <v>616.07000000000005</v>
      </c>
      <c r="F23" s="1402"/>
      <c r="G23" s="1402">
        <v>160.83000000000001</v>
      </c>
      <c r="H23" s="1402"/>
      <c r="I23" s="1402">
        <v>177.3</v>
      </c>
      <c r="J23" s="1402"/>
      <c r="K23" s="1402">
        <v>107.81</v>
      </c>
      <c r="L23" s="1403"/>
    </row>
    <row r="24" spans="4:12">
      <c r="D24" s="333" t="s">
        <v>881</v>
      </c>
    </row>
  </sheetData>
  <mergeCells count="13">
    <mergeCell ref="D2:L2"/>
    <mergeCell ref="E3:H3"/>
    <mergeCell ref="I3:L3"/>
    <mergeCell ref="D21:D23"/>
    <mergeCell ref="E21:J21"/>
    <mergeCell ref="E22:F22"/>
    <mergeCell ref="G22:H22"/>
    <mergeCell ref="I22:J22"/>
    <mergeCell ref="K21:L22"/>
    <mergeCell ref="E23:F23"/>
    <mergeCell ref="G23:H23"/>
    <mergeCell ref="I23:J23"/>
    <mergeCell ref="K23:L2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workbookViewId="0">
      <selection activeCell="L4" sqref="L4"/>
    </sheetView>
  </sheetViews>
  <sheetFormatPr defaultRowHeight="13.2"/>
  <cols>
    <col min="1" max="1" width="4.5546875" style="289" customWidth="1"/>
    <col min="2" max="2" width="3.88671875" style="289" customWidth="1"/>
    <col min="3" max="3" width="24.88671875" style="289" customWidth="1"/>
    <col min="4" max="4" width="10.6640625" style="289" customWidth="1"/>
    <col min="5" max="5" width="12.109375" style="289" customWidth="1"/>
    <col min="6" max="6" width="4.6640625" style="289" customWidth="1"/>
    <col min="7" max="7" width="24" style="289" customWidth="1"/>
    <col min="8" max="8" width="10.77734375" style="289" customWidth="1"/>
    <col min="9" max="9" width="12.5546875" style="289" customWidth="1"/>
    <col min="10" max="10" width="3.5546875" style="289" customWidth="1"/>
    <col min="11" max="16384" width="8.88671875" style="289"/>
  </cols>
  <sheetData>
    <row r="3" spans="1:10" ht="19.2" customHeight="1" thickBot="1">
      <c r="B3" s="1388" t="s">
        <v>806</v>
      </c>
      <c r="C3" s="1388"/>
      <c r="D3" s="1388"/>
      <c r="E3" s="1388"/>
      <c r="F3" s="1388"/>
      <c r="G3" s="1388"/>
      <c r="H3" s="1388"/>
      <c r="I3" s="1388"/>
      <c r="J3" s="348"/>
    </row>
    <row r="4" spans="1:10" ht="13.8" thickBot="1">
      <c r="A4" s="1408"/>
      <c r="B4" s="1395" t="s">
        <v>399</v>
      </c>
      <c r="C4" s="1461"/>
      <c r="D4" s="33" t="s">
        <v>585</v>
      </c>
      <c r="E4" s="944" t="s">
        <v>484</v>
      </c>
      <c r="F4" s="1653" t="s">
        <v>399</v>
      </c>
      <c r="G4" s="1653"/>
      <c r="H4" s="33" t="s">
        <v>585</v>
      </c>
      <c r="I4" s="944" t="s">
        <v>484</v>
      </c>
      <c r="J4" s="28"/>
    </row>
    <row r="5" spans="1:10">
      <c r="A5" s="1439"/>
      <c r="B5" s="1652" t="s">
        <v>586</v>
      </c>
      <c r="C5" s="1653"/>
      <c r="D5" s="1408">
        <v>5480</v>
      </c>
      <c r="E5" s="1581">
        <v>1316</v>
      </c>
      <c r="F5" s="1805" t="s">
        <v>388</v>
      </c>
      <c r="G5" s="1806"/>
      <c r="H5" s="1053">
        <v>7619</v>
      </c>
      <c r="I5" s="1054">
        <v>6193</v>
      </c>
      <c r="J5" s="1428" t="s">
        <v>1011</v>
      </c>
    </row>
    <row r="6" spans="1:10" ht="13.8" thickBot="1">
      <c r="A6" s="1409"/>
      <c r="B6" s="1578"/>
      <c r="C6" s="1418"/>
      <c r="D6" s="1409"/>
      <c r="E6" s="1579"/>
      <c r="F6" s="1670" t="s">
        <v>232</v>
      </c>
      <c r="G6" s="1713"/>
      <c r="H6" s="1051">
        <v>4085</v>
      </c>
      <c r="I6" s="1036">
        <v>2918</v>
      </c>
      <c r="J6" s="1429"/>
    </row>
    <row r="7" spans="1:10">
      <c r="A7" s="1793" t="s">
        <v>1027</v>
      </c>
      <c r="B7" s="1805" t="s">
        <v>587</v>
      </c>
      <c r="C7" s="1806"/>
      <c r="D7" s="1042">
        <v>9783</v>
      </c>
      <c r="E7" s="1032">
        <v>3841</v>
      </c>
      <c r="F7" s="1670" t="s">
        <v>391</v>
      </c>
      <c r="G7" s="1713"/>
      <c r="H7" s="1051">
        <v>3311</v>
      </c>
      <c r="I7" s="1036">
        <v>3276</v>
      </c>
      <c r="J7" s="1429"/>
    </row>
    <row r="8" spans="1:10">
      <c r="A8" s="1794"/>
      <c r="B8" s="1670" t="s">
        <v>588</v>
      </c>
      <c r="C8" s="1713"/>
      <c r="D8" s="1043">
        <v>7445</v>
      </c>
      <c r="E8" s="929">
        <v>2712</v>
      </c>
      <c r="F8" s="1670" t="s">
        <v>405</v>
      </c>
      <c r="G8" s="1713"/>
      <c r="H8" s="940">
        <v>5710</v>
      </c>
      <c r="I8" s="1036">
        <v>3919</v>
      </c>
      <c r="J8" s="1429"/>
    </row>
    <row r="9" spans="1:10">
      <c r="A9" s="1794"/>
      <c r="B9" s="1670" t="s">
        <v>589</v>
      </c>
      <c r="C9" s="1713"/>
      <c r="D9" s="1043">
        <v>2336</v>
      </c>
      <c r="E9" s="1033">
        <v>1129</v>
      </c>
      <c r="F9" s="1670" t="s">
        <v>590</v>
      </c>
      <c r="G9" s="1713"/>
      <c r="H9" s="1044">
        <f>H5/D5</f>
        <v>1.3903284671532847</v>
      </c>
      <c r="I9" s="1034">
        <f>I5/E5</f>
        <v>4.7059270516717326</v>
      </c>
      <c r="J9" s="1429"/>
    </row>
    <row r="10" spans="1:10">
      <c r="A10" s="1794"/>
      <c r="B10" s="1670" t="s">
        <v>591</v>
      </c>
      <c r="C10" s="1713"/>
      <c r="D10" s="1044">
        <f>D7/D5</f>
        <v>1.7852189781021899</v>
      </c>
      <c r="E10" s="1034">
        <f>E7/E5</f>
        <v>2.9186930091185412</v>
      </c>
      <c r="F10" s="1670" t="s">
        <v>592</v>
      </c>
      <c r="G10" s="1713"/>
      <c r="H10" s="1044">
        <f>H6/D5</f>
        <v>0.74543795620437958</v>
      </c>
      <c r="I10" s="1034">
        <f>I6/E5</f>
        <v>2.217325227963526</v>
      </c>
      <c r="J10" s="1429"/>
    </row>
    <row r="11" spans="1:10">
      <c r="A11" s="1794"/>
      <c r="B11" s="1670" t="s">
        <v>593</v>
      </c>
      <c r="C11" s="1713"/>
      <c r="D11" s="1044">
        <f>D8/D5</f>
        <v>1.3585766423357664</v>
      </c>
      <c r="E11" s="1034">
        <f>E8/E5</f>
        <v>2.0607902735562309</v>
      </c>
      <c r="F11" s="1670" t="s">
        <v>594</v>
      </c>
      <c r="G11" s="1713"/>
      <c r="H11" s="1044">
        <f>H8/H6</f>
        <v>1.3977968176254589</v>
      </c>
      <c r="I11" s="1034">
        <f>I8/I6</f>
        <v>1.3430431802604523</v>
      </c>
      <c r="J11" s="1429"/>
    </row>
    <row r="12" spans="1:10">
      <c r="A12" s="1794"/>
      <c r="B12" s="1670" t="s">
        <v>595</v>
      </c>
      <c r="C12" s="1713"/>
      <c r="D12" s="824">
        <v>3979</v>
      </c>
      <c r="E12" s="1015">
        <v>810</v>
      </c>
      <c r="F12" s="1670" t="s">
        <v>596</v>
      </c>
      <c r="G12" s="1713"/>
      <c r="H12" s="285">
        <v>2706</v>
      </c>
      <c r="I12" s="39">
        <v>1366</v>
      </c>
      <c r="J12" s="1429"/>
    </row>
    <row r="13" spans="1:10" ht="13.8" thickBot="1">
      <c r="A13" s="1794"/>
      <c r="B13" s="1796" t="s">
        <v>597</v>
      </c>
      <c r="C13" s="1797"/>
      <c r="D13" s="1045">
        <f>D12/D7*1000</f>
        <v>406.72595318409486</v>
      </c>
      <c r="E13" s="1014">
        <f>E12/E7*1000</f>
        <v>210.88258266076542</v>
      </c>
      <c r="F13" s="1796" t="s">
        <v>598</v>
      </c>
      <c r="G13" s="1797"/>
      <c r="H13" s="1052">
        <f>H12/H5*1000</f>
        <v>355.16471977949857</v>
      </c>
      <c r="I13" s="1049">
        <f>I12/I5*1000</f>
        <v>220.57161311157759</v>
      </c>
      <c r="J13" s="1429"/>
    </row>
    <row r="14" spans="1:10">
      <c r="A14" s="1794"/>
      <c r="B14" s="1428" t="s">
        <v>1024</v>
      </c>
      <c r="C14" s="966" t="s">
        <v>599</v>
      </c>
      <c r="D14" s="1046">
        <v>417</v>
      </c>
      <c r="E14" s="1035">
        <v>233</v>
      </c>
      <c r="F14" s="1428" t="s">
        <v>1025</v>
      </c>
      <c r="G14" s="956" t="s">
        <v>600</v>
      </c>
      <c r="H14" s="940">
        <v>1243</v>
      </c>
      <c r="I14" s="1036">
        <v>275</v>
      </c>
      <c r="J14" s="1429"/>
    </row>
    <row r="15" spans="1:10">
      <c r="A15" s="1794"/>
      <c r="B15" s="1429"/>
      <c r="C15" s="971" t="s">
        <v>0</v>
      </c>
      <c r="D15" s="940">
        <v>309</v>
      </c>
      <c r="E15" s="1036">
        <v>139</v>
      </c>
      <c r="F15" s="1429"/>
      <c r="G15" s="971" t="s">
        <v>601</v>
      </c>
      <c r="H15" s="940">
        <v>256</v>
      </c>
      <c r="I15" s="1036">
        <v>113</v>
      </c>
      <c r="J15" s="1429"/>
    </row>
    <row r="16" spans="1:10">
      <c r="A16" s="1794"/>
      <c r="B16" s="1429"/>
      <c r="C16" s="971" t="s">
        <v>602</v>
      </c>
      <c r="D16" s="940">
        <v>1071</v>
      </c>
      <c r="E16" s="1036">
        <v>164</v>
      </c>
      <c r="F16" s="1429"/>
      <c r="G16" s="971" t="s">
        <v>109</v>
      </c>
      <c r="H16" s="940">
        <v>363</v>
      </c>
      <c r="I16" s="1036">
        <v>72</v>
      </c>
      <c r="J16" s="1429"/>
    </row>
    <row r="17" spans="1:10">
      <c r="A17" s="1794"/>
      <c r="B17" s="1429"/>
      <c r="C17" s="971" t="s">
        <v>603</v>
      </c>
      <c r="D17" s="940">
        <v>1520</v>
      </c>
      <c r="E17" s="1037"/>
      <c r="F17" s="1429"/>
      <c r="G17" s="971" t="s">
        <v>604</v>
      </c>
      <c r="H17" s="940">
        <v>270</v>
      </c>
      <c r="I17" s="1037"/>
      <c r="J17" s="1429"/>
    </row>
    <row r="18" spans="1:10">
      <c r="A18" s="1794"/>
      <c r="B18" s="1429"/>
      <c r="C18" s="971" t="s">
        <v>605</v>
      </c>
      <c r="D18" s="1047"/>
      <c r="E18" s="1036">
        <v>576</v>
      </c>
      <c r="F18" s="1429"/>
      <c r="G18" s="971" t="s">
        <v>585</v>
      </c>
      <c r="H18" s="1047"/>
      <c r="I18" s="1036">
        <v>916</v>
      </c>
      <c r="J18" s="1429"/>
    </row>
    <row r="19" spans="1:10">
      <c r="A19" s="1794"/>
      <c r="B19" s="1429"/>
      <c r="C19" s="818" t="s">
        <v>606</v>
      </c>
      <c r="D19" s="940">
        <v>787</v>
      </c>
      <c r="E19" s="1038" t="s">
        <v>607</v>
      </c>
      <c r="F19" s="1429"/>
      <c r="G19" s="971" t="s">
        <v>481</v>
      </c>
      <c r="H19" s="1047"/>
      <c r="I19" s="1036">
        <v>113</v>
      </c>
      <c r="J19" s="1429"/>
    </row>
    <row r="20" spans="1:10" ht="13.8" thickBot="1">
      <c r="A20" s="1795"/>
      <c r="B20" s="1430"/>
      <c r="C20" s="970" t="s">
        <v>481</v>
      </c>
      <c r="D20" s="1048" t="s">
        <v>608</v>
      </c>
      <c r="E20" s="1039">
        <v>247</v>
      </c>
      <c r="F20" s="1430"/>
      <c r="G20" s="973" t="s">
        <v>8</v>
      </c>
      <c r="H20" s="940">
        <v>204</v>
      </c>
      <c r="I20" s="1038" t="s">
        <v>608</v>
      </c>
      <c r="J20" s="1430"/>
    </row>
    <row r="21" spans="1:10">
      <c r="A21" s="1428" t="s">
        <v>1026</v>
      </c>
      <c r="B21" s="1798" t="s">
        <v>609</v>
      </c>
      <c r="C21" s="1799"/>
      <c r="D21" s="32">
        <v>28850</v>
      </c>
      <c r="E21" s="1040">
        <v>1104</v>
      </c>
      <c r="F21" s="1800" t="s">
        <v>610</v>
      </c>
      <c r="G21" s="1801"/>
      <c r="H21" s="32">
        <v>78838</v>
      </c>
      <c r="I21" s="1050">
        <v>1890</v>
      </c>
      <c r="J21" s="1428" t="s">
        <v>1026</v>
      </c>
    </row>
    <row r="22" spans="1:10" ht="13.8" thickBot="1">
      <c r="A22" s="1430"/>
      <c r="B22" s="1802" t="s">
        <v>611</v>
      </c>
      <c r="C22" s="1680"/>
      <c r="D22" s="1045">
        <f>D21/D5</f>
        <v>5.2645985401459852</v>
      </c>
      <c r="E22" s="1041">
        <f>E21/E5</f>
        <v>0.83890577507598785</v>
      </c>
      <c r="F22" s="1803" t="s">
        <v>612</v>
      </c>
      <c r="G22" s="1804"/>
      <c r="H22" s="1045">
        <f>H21/D21</f>
        <v>2.7326863084922008</v>
      </c>
      <c r="I22" s="1014">
        <f>I21/E21</f>
        <v>1.7119565217391304</v>
      </c>
      <c r="J22" s="1430"/>
    </row>
    <row r="23" spans="1:10">
      <c r="B23" s="289" t="s">
        <v>1162</v>
      </c>
    </row>
    <row r="27" spans="1:10">
      <c r="C27" s="526"/>
    </row>
    <row r="28" spans="1:10">
      <c r="C28" s="526"/>
    </row>
  </sheetData>
  <mergeCells count="33">
    <mergeCell ref="F6:G6"/>
    <mergeCell ref="B3:I3"/>
    <mergeCell ref="B4:C4"/>
    <mergeCell ref="F4:G4"/>
    <mergeCell ref="F5:G5"/>
    <mergeCell ref="B5:C6"/>
    <mergeCell ref="D5:D6"/>
    <mergeCell ref="E5:E6"/>
    <mergeCell ref="F11:G11"/>
    <mergeCell ref="B12:C12"/>
    <mergeCell ref="F12:G12"/>
    <mergeCell ref="B7:C7"/>
    <mergeCell ref="F7:G7"/>
    <mergeCell ref="B8:C8"/>
    <mergeCell ref="F8:G8"/>
    <mergeCell ref="B9:C9"/>
    <mergeCell ref="F9:G9"/>
    <mergeCell ref="A7:A20"/>
    <mergeCell ref="A21:A22"/>
    <mergeCell ref="J5:J20"/>
    <mergeCell ref="J21:J22"/>
    <mergeCell ref="A4:A6"/>
    <mergeCell ref="B13:C13"/>
    <mergeCell ref="F13:G13"/>
    <mergeCell ref="B21:C21"/>
    <mergeCell ref="F21:G21"/>
    <mergeCell ref="B22:C22"/>
    <mergeCell ref="F22:G22"/>
    <mergeCell ref="B14:B20"/>
    <mergeCell ref="F14:F20"/>
    <mergeCell ref="B10:C10"/>
    <mergeCell ref="F10:G10"/>
    <mergeCell ref="B11:C1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topLeftCell="A2" workbookViewId="0">
      <selection activeCell="K3" sqref="K3"/>
    </sheetView>
  </sheetViews>
  <sheetFormatPr defaultRowHeight="13.2"/>
  <cols>
    <col min="2" max="2" width="11.33203125" style="173" customWidth="1"/>
    <col min="3" max="3" width="8.109375" customWidth="1"/>
    <col min="4" max="4" width="12.21875" style="173" customWidth="1"/>
    <col min="5" max="5" width="6.6640625" customWidth="1"/>
    <col min="6" max="6" width="10" style="173" customWidth="1"/>
    <col min="7" max="7" width="7.21875" customWidth="1"/>
    <col min="8" max="8" width="12.44140625" style="173" customWidth="1"/>
    <col min="9" max="9" width="7.21875" customWidth="1"/>
    <col min="11" max="11" width="12.21875" style="147" customWidth="1"/>
    <col min="12" max="12" width="13.6640625" style="171" customWidth="1"/>
    <col min="14" max="14" width="16.109375" customWidth="1"/>
    <col min="15" max="15" width="15.44140625" customWidth="1"/>
  </cols>
  <sheetData>
    <row r="3" spans="2:12" ht="13.8" thickBot="1">
      <c r="B3" s="1388" t="s">
        <v>974</v>
      </c>
      <c r="C3" s="1388"/>
      <c r="D3" s="1388"/>
      <c r="E3" s="1388"/>
      <c r="F3" s="1388"/>
      <c r="G3" s="1388"/>
      <c r="H3" s="1388"/>
      <c r="I3" s="1388"/>
    </row>
    <row r="4" spans="2:12" ht="13.8" thickBot="1">
      <c r="B4" s="586" t="s">
        <v>26</v>
      </c>
      <c r="C4" s="587" t="s">
        <v>110</v>
      </c>
      <c r="D4" s="586" t="s">
        <v>26</v>
      </c>
      <c r="E4" s="587" t="s">
        <v>110</v>
      </c>
      <c r="F4" s="588" t="s">
        <v>26</v>
      </c>
      <c r="G4" s="587" t="s">
        <v>110</v>
      </c>
      <c r="H4" s="586" t="s">
        <v>26</v>
      </c>
      <c r="I4" s="587" t="s">
        <v>110</v>
      </c>
      <c r="K4"/>
      <c r="L4"/>
    </row>
    <row r="5" spans="2:12">
      <c r="B5" s="625" t="s">
        <v>186</v>
      </c>
      <c r="C5" s="626">
        <v>11660</v>
      </c>
      <c r="D5" s="625" t="s">
        <v>102</v>
      </c>
      <c r="E5" s="627">
        <v>3297</v>
      </c>
      <c r="F5" s="628" t="s">
        <v>105</v>
      </c>
      <c r="G5" s="627">
        <v>1833</v>
      </c>
      <c r="H5" s="625" t="s">
        <v>109</v>
      </c>
      <c r="I5" s="627">
        <v>1590</v>
      </c>
      <c r="K5"/>
      <c r="L5"/>
    </row>
    <row r="6" spans="2:12">
      <c r="B6" s="614" t="s">
        <v>182</v>
      </c>
      <c r="C6" s="616">
        <v>8301</v>
      </c>
      <c r="D6" s="614" t="s">
        <v>657</v>
      </c>
      <c r="E6" s="617">
        <v>2831</v>
      </c>
      <c r="F6" s="613" t="s">
        <v>106</v>
      </c>
      <c r="G6" s="617">
        <v>1826</v>
      </c>
      <c r="H6" s="614" t="s">
        <v>15</v>
      </c>
      <c r="I6" s="616">
        <v>1357</v>
      </c>
      <c r="K6"/>
      <c r="L6"/>
    </row>
    <row r="7" spans="2:12">
      <c r="B7" s="614" t="s">
        <v>10</v>
      </c>
      <c r="C7" s="616">
        <v>6818</v>
      </c>
      <c r="D7" s="614" t="s">
        <v>183</v>
      </c>
      <c r="E7" s="616">
        <v>2818</v>
      </c>
      <c r="F7" s="613" t="s">
        <v>107</v>
      </c>
      <c r="G7" s="616">
        <v>1793</v>
      </c>
      <c r="H7" s="621" t="s">
        <v>181</v>
      </c>
      <c r="I7" s="622">
        <v>1327</v>
      </c>
      <c r="K7"/>
      <c r="L7"/>
    </row>
    <row r="8" spans="2:12" ht="13.8" thickBot="1">
      <c r="B8" s="614" t="s">
        <v>8</v>
      </c>
      <c r="C8" s="617">
        <v>5836</v>
      </c>
      <c r="D8" s="614" t="s">
        <v>104</v>
      </c>
      <c r="E8" s="616">
        <v>2244</v>
      </c>
      <c r="F8" s="613" t="s">
        <v>22</v>
      </c>
      <c r="G8" s="616">
        <v>1690</v>
      </c>
      <c r="H8" s="623" t="s">
        <v>180</v>
      </c>
      <c r="I8" s="620">
        <v>1300</v>
      </c>
      <c r="K8"/>
      <c r="L8"/>
    </row>
    <row r="9" spans="2:12" ht="13.8" thickBot="1">
      <c r="B9" s="618" t="s">
        <v>656</v>
      </c>
      <c r="C9" s="620">
        <v>4589</v>
      </c>
      <c r="D9" s="618" t="s">
        <v>108</v>
      </c>
      <c r="E9" s="620">
        <v>1982</v>
      </c>
      <c r="F9" s="624" t="s">
        <v>21</v>
      </c>
      <c r="G9" s="620">
        <v>1608</v>
      </c>
      <c r="H9"/>
      <c r="K9"/>
      <c r="L9"/>
    </row>
    <row r="10" spans="2:12" ht="13.2" customHeight="1">
      <c r="B10" s="1437" t="s">
        <v>1143</v>
      </c>
      <c r="C10" s="1438"/>
      <c r="D10" s="1438"/>
      <c r="E10" s="1438"/>
      <c r="F10" s="1438"/>
      <c r="G10" s="1438"/>
      <c r="H10" s="1438"/>
      <c r="I10" s="1438"/>
      <c r="K10"/>
      <c r="L10"/>
    </row>
    <row r="11" spans="2:12">
      <c r="B11" s="1438"/>
      <c r="C11" s="1438"/>
      <c r="D11" s="1438"/>
      <c r="E11" s="1438"/>
      <c r="F11" s="1438"/>
      <c r="G11" s="1438"/>
      <c r="H11" s="1438"/>
      <c r="I11" s="1438"/>
      <c r="K11"/>
      <c r="L11"/>
    </row>
    <row r="12" spans="2:12">
      <c r="K12"/>
      <c r="L12"/>
    </row>
    <row r="13" spans="2:12">
      <c r="H13" s="176"/>
    </row>
    <row r="26" spans="11:12">
      <c r="K26"/>
      <c r="L26"/>
    </row>
    <row r="27" spans="11:12">
      <c r="K27"/>
      <c r="L27"/>
    </row>
  </sheetData>
  <mergeCells count="2">
    <mergeCell ref="B3:I3"/>
    <mergeCell ref="B10:I1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D19" sqref="D19"/>
    </sheetView>
  </sheetViews>
  <sheetFormatPr defaultRowHeight="13.2"/>
  <cols>
    <col min="1" max="1" width="11.21875" customWidth="1"/>
    <col min="3" max="3" width="10.6640625" customWidth="1"/>
    <col min="5" max="5" width="0.88671875" style="955" customWidth="1"/>
    <col min="6" max="6" width="11.33203125" customWidth="1"/>
    <col min="8" max="8" width="10.5546875" customWidth="1"/>
  </cols>
  <sheetData>
    <row r="2" spans="1:9" ht="13.8" thickBot="1">
      <c r="A2" s="1418" t="s">
        <v>969</v>
      </c>
      <c r="B2" s="1418"/>
      <c r="C2" s="1418"/>
      <c r="D2" s="1418"/>
      <c r="E2" s="1418"/>
      <c r="F2" s="1418"/>
      <c r="G2" s="1418"/>
      <c r="H2" s="1418"/>
      <c r="I2" s="1418"/>
    </row>
    <row r="3" spans="1:9" ht="13.8" thickBot="1">
      <c r="A3" s="72" t="s">
        <v>64</v>
      </c>
      <c r="B3" s="73" t="s">
        <v>62</v>
      </c>
      <c r="C3" s="73" t="s">
        <v>64</v>
      </c>
      <c r="D3" s="112" t="s">
        <v>62</v>
      </c>
      <c r="E3" s="1408"/>
      <c r="F3" s="72" t="s">
        <v>64</v>
      </c>
      <c r="G3" s="73" t="s">
        <v>63</v>
      </c>
      <c r="H3" s="113" t="s">
        <v>64</v>
      </c>
      <c r="I3" s="112" t="s">
        <v>63</v>
      </c>
    </row>
    <row r="4" spans="1:9">
      <c r="A4" s="106" t="s">
        <v>65</v>
      </c>
      <c r="B4" s="107">
        <v>164859</v>
      </c>
      <c r="C4" s="108" t="s">
        <v>70</v>
      </c>
      <c r="D4" s="109">
        <v>48733</v>
      </c>
      <c r="E4" s="1439"/>
      <c r="F4" s="106" t="s">
        <v>75</v>
      </c>
      <c r="G4" s="107">
        <v>177241</v>
      </c>
      <c r="H4" s="108" t="s">
        <v>79</v>
      </c>
      <c r="I4" s="109">
        <v>46723</v>
      </c>
    </row>
    <row r="5" spans="1:9">
      <c r="A5" s="102" t="s">
        <v>66</v>
      </c>
      <c r="B5" s="99">
        <v>110788</v>
      </c>
      <c r="C5" s="98" t="s">
        <v>71</v>
      </c>
      <c r="D5" s="103">
        <v>33817</v>
      </c>
      <c r="E5" s="1439"/>
      <c r="F5" s="102" t="s">
        <v>76</v>
      </c>
      <c r="G5" s="99">
        <v>65100</v>
      </c>
      <c r="H5" s="98" t="s">
        <v>80</v>
      </c>
      <c r="I5" s="103">
        <v>45547</v>
      </c>
    </row>
    <row r="6" spans="1:9">
      <c r="A6" s="102" t="s">
        <v>67</v>
      </c>
      <c r="B6" s="99">
        <v>93252</v>
      </c>
      <c r="C6" s="98" t="s">
        <v>72</v>
      </c>
      <c r="D6" s="103">
        <v>28857</v>
      </c>
      <c r="E6" s="1439"/>
      <c r="F6" s="102" t="s">
        <v>77</v>
      </c>
      <c r="G6" s="99">
        <v>57668</v>
      </c>
      <c r="H6" s="98" t="s">
        <v>81</v>
      </c>
      <c r="I6" s="103">
        <v>43269</v>
      </c>
    </row>
    <row r="7" spans="1:9">
      <c r="A7" s="102" t="s">
        <v>68</v>
      </c>
      <c r="B7" s="99">
        <v>63426</v>
      </c>
      <c r="C7" s="98" t="s">
        <v>73</v>
      </c>
      <c r="D7" s="103">
        <v>26416</v>
      </c>
      <c r="E7" s="1439"/>
      <c r="F7" s="102" t="s">
        <v>84</v>
      </c>
      <c r="G7" s="99">
        <v>56913</v>
      </c>
      <c r="H7" s="98" t="s">
        <v>82</v>
      </c>
      <c r="I7" s="103">
        <v>38432</v>
      </c>
    </row>
    <row r="8" spans="1:9" ht="13.8" thickBot="1">
      <c r="A8" s="110" t="s">
        <v>69</v>
      </c>
      <c r="B8" s="111">
        <v>50428</v>
      </c>
      <c r="C8" s="104" t="s">
        <v>74</v>
      </c>
      <c r="D8" s="105">
        <v>25567</v>
      </c>
      <c r="E8" s="1409"/>
      <c r="F8" s="110" t="s">
        <v>78</v>
      </c>
      <c r="G8" s="111">
        <v>51009</v>
      </c>
      <c r="H8" s="104" t="s">
        <v>83</v>
      </c>
      <c r="I8" s="105">
        <v>31948</v>
      </c>
    </row>
    <row r="9" spans="1:9">
      <c r="A9" s="114" t="s">
        <v>176</v>
      </c>
      <c r="B9" s="114"/>
      <c r="C9" s="114"/>
      <c r="D9" s="114"/>
      <c r="E9" s="114"/>
      <c r="F9" s="114"/>
      <c r="G9" s="114"/>
    </row>
  </sheetData>
  <mergeCells count="2">
    <mergeCell ref="A2:I2"/>
    <mergeCell ref="E3:E8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79</vt:i4>
      </vt:variant>
    </vt:vector>
  </HeadingPairs>
  <TitlesOfParts>
    <vt:vector size="79" baseType="lpstr">
      <vt:lpstr>１－１　経常収支等</vt:lpstr>
      <vt:lpstr>1 -２　訪日客数の推移</vt:lpstr>
      <vt:lpstr>１－３ 国際旅客数等の増減率</vt:lpstr>
      <vt:lpstr>表1-4　国際旅行活動の国地域順位表</vt:lpstr>
      <vt:lpstr>1-５運送と旅行の収支比較</vt:lpstr>
      <vt:lpstr>表１－６　国際旅客数等ブロック別</vt:lpstr>
      <vt:lpstr>表１－７ 国際旅客到着数</vt:lpstr>
      <vt:lpstr>１－８　2014年出国者ランク</vt:lpstr>
      <vt:lpstr>１－９国際旅行収支ランキング</vt:lpstr>
      <vt:lpstr>１－１０  旅行収支超過</vt:lpstr>
      <vt:lpstr>1- 1１ 旅行収支超過</vt:lpstr>
      <vt:lpstr>1-１２ 主要国　国際観光収支推移</vt:lpstr>
      <vt:lpstr>2-1　極東一人当たりGDP伸び率</vt:lpstr>
      <vt:lpstr>２－２　極東内人流増加率</vt:lpstr>
      <vt:lpstr>２－３　極東各地域の出入国比較</vt:lpstr>
      <vt:lpstr>２－４　極東内相互人流表</vt:lpstr>
      <vt:lpstr>２－５中国人旅行先</vt:lpstr>
      <vt:lpstr>２－6中国人訪問都市</vt:lpstr>
      <vt:lpstr>２－7－中国旅行者の支出項目</vt:lpstr>
      <vt:lpstr>２－8 中国人のドイツ旅行での消費額</vt:lpstr>
      <vt:lpstr>２－9日本人と中国本土居住者の台湾での消費額</vt:lpstr>
      <vt:lpstr>２－１０　所得と出国率</vt:lpstr>
      <vt:lpstr>２－1１　中国人旅行者の月収</vt:lpstr>
      <vt:lpstr>２－１２中国本土出国予測</vt:lpstr>
      <vt:lpstr>２－１３　香港到着旅客</vt:lpstr>
      <vt:lpstr>２ー１４香港での消費行動</vt:lpstr>
      <vt:lpstr>２－１５　中国旅游局中華入境資料</vt:lpstr>
      <vt:lpstr>2-1６　マカオ来訪者数</vt:lpstr>
      <vt:lpstr>２－１７マカオ陸海空</vt:lpstr>
      <vt:lpstr>2-1８　マカオ平均宿泊日数</vt:lpstr>
      <vt:lpstr>2-1９　マカオ旅行支出額　博打含む</vt:lpstr>
      <vt:lpstr>２－２０　マカオ一人当たり消費額国別</vt:lpstr>
      <vt:lpstr>２－２１　マカオ　Tourism　Tax</vt:lpstr>
      <vt:lpstr>２－２２　台湾居住者海外旅行の特徴</vt:lpstr>
      <vt:lpstr>２－２３　台湾政府アウトバウンド統計</vt:lpstr>
      <vt:lpstr>２－２４台湾国内観光</vt:lpstr>
      <vt:lpstr>２－２５　台湾来訪者数</vt:lpstr>
      <vt:lpstr>２６　台湾の観光収支</vt:lpstr>
      <vt:lpstr>２－２７　日韓比較</vt:lpstr>
      <vt:lpstr>２－２８　韓国インバウンド</vt:lpstr>
      <vt:lpstr>２-２９　韓国旅行収支</vt:lpstr>
      <vt:lpstr>２－30　韓国クルーズ</vt:lpstr>
      <vt:lpstr>２－３１　済州島地価上昇</vt:lpstr>
      <vt:lpstr>２－３２島外客比率</vt:lpstr>
      <vt:lpstr>２－３３対馬</vt:lpstr>
      <vt:lpstr>3-1一人当たりGDP伸び率</vt:lpstr>
      <vt:lpstr>3-2アセアン出国率等</vt:lpstr>
      <vt:lpstr>3-３　アセアン内人流</vt:lpstr>
      <vt:lpstr>３－４</vt:lpstr>
      <vt:lpstr>３－５アジア主要国GDP推移</vt:lpstr>
      <vt:lpstr>3-６　シンガポール到着旅客</vt:lpstr>
      <vt:lpstr>3-７　シンガポールカジノ収入</vt:lpstr>
      <vt:lpstr>3-８　欧米とアジア</vt:lpstr>
      <vt:lpstr>3-９豪州ニュージーランド資料</vt:lpstr>
      <vt:lpstr>3-１０　日中と豪州の交流</vt:lpstr>
      <vt:lpstr>3-１１　アセアン交流の日豪比較</vt:lpstr>
      <vt:lpstr>3-1２豪州スキー訪問者数</vt:lpstr>
      <vt:lpstr>3-1３豪州スキー客の構成</vt:lpstr>
      <vt:lpstr>3-1４豪州スキー宿泊数</vt:lpstr>
      <vt:lpstr>3-1５豪州訪問国別スキー客</vt:lpstr>
      <vt:lpstr>４－１　2014年西欧域内来訪状況</vt:lpstr>
      <vt:lpstr>４－２　2014年西欧域内出国状況</vt:lpstr>
      <vt:lpstr>４－３　欧州各国別出国率比較</vt:lpstr>
      <vt:lpstr>４ー４居住者一トリップ当たり支出額　国内、国外</vt:lpstr>
      <vt:lpstr>４－５　各国宿泊比較</vt:lpstr>
      <vt:lpstr>４－６英国アウトバウンド資料</vt:lpstr>
      <vt:lpstr>４－７民泊利用率</vt:lpstr>
      <vt:lpstr>４－９　日帰訪問客比率</vt:lpstr>
      <vt:lpstr>４－１０欧州各国入国率比較</vt:lpstr>
      <vt:lpstr>４－１１欧州宿泊日数比較</vt:lpstr>
      <vt:lpstr>４－１２欧州インバウンド支出、トリップあたり、泊当たり</vt:lpstr>
      <vt:lpstr>４－１３欧州総宿泊数比較</vt:lpstr>
      <vt:lpstr>４－１４　欧州宿泊者居住地</vt:lpstr>
      <vt:lpstr>４－１５英国</vt:lpstr>
      <vt:lpstr>１６　スペインとイタリ</vt:lpstr>
      <vt:lpstr>１７スイス</vt:lpstr>
      <vt:lpstr>１８　ギリシャ</vt:lpstr>
      <vt:lpstr>４－１９　マルタとアイスランド</vt:lpstr>
      <vt:lpstr>４－２０　フィンランド　エストニア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teikyo</dc:creator>
  <cp:lastModifiedBy>teikyo</cp:lastModifiedBy>
  <dcterms:created xsi:type="dcterms:W3CDTF">2016-12-13T04:00:57Z</dcterms:created>
  <dcterms:modified xsi:type="dcterms:W3CDTF">2017-01-29T02:04:12Z</dcterms:modified>
</cp:coreProperties>
</file>